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8675" windowHeight="8205" activeTab="0"/>
  </bookViews>
  <sheets>
    <sheet name="Registros Pluviómetro" sheetId="1" r:id="rId1"/>
    <sheet name="Precip. Máx. Probable" sheetId="2" r:id="rId2"/>
    <sheet name="Tabla Pd" sheetId="3" r:id="rId3"/>
    <sheet name="Tabla I" sheetId="4" r:id="rId4"/>
  </sheets>
  <definedNames/>
  <calcPr fullCalcOnLoad="1"/>
</workbook>
</file>

<file path=xl/sharedStrings.xml><?xml version="1.0" encoding="utf-8"?>
<sst xmlns="http://schemas.openxmlformats.org/spreadsheetml/2006/main" count="78" uniqueCount="73">
  <si>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</si>
  <si>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</si>
  <si>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</si>
  <si>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</si>
  <si>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</si>
  <si>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</si>
  <si>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</si>
  <si>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</si>
  <si>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</si>
  <si>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</si>
  <si>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</si>
  <si>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</si>
  <si>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</si>
  <si>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Máximo</t>
  </si>
  <si>
    <t>MAX</t>
  </si>
  <si>
    <t>Mes</t>
  </si>
  <si>
    <t>Precipitación (mm)</t>
  </si>
  <si>
    <t>Max. Precip.</t>
  </si>
  <si>
    <t>xi</t>
  </si>
  <si>
    <t>(xi - x)^2</t>
  </si>
  <si>
    <t>Suma</t>
  </si>
  <si>
    <t>mm</t>
  </si>
  <si>
    <t>Periodo</t>
  </si>
  <si>
    <t>Variable</t>
  </si>
  <si>
    <t>Precip.</t>
  </si>
  <si>
    <t xml:space="preserve">Prob. de </t>
  </si>
  <si>
    <t>Corrección</t>
  </si>
  <si>
    <t>Retorno</t>
  </si>
  <si>
    <t>Reducida</t>
  </si>
  <si>
    <t>(mm)</t>
  </si>
  <si>
    <t>ocurrencia</t>
  </si>
  <si>
    <t>intervalo fijo</t>
  </si>
  <si>
    <t>Años</t>
  </si>
  <si>
    <t>YT</t>
  </si>
  <si>
    <t>XT'(mm)</t>
  </si>
  <si>
    <t>F(xT)</t>
  </si>
  <si>
    <t>XT (mm)</t>
  </si>
  <si>
    <t>Estación:</t>
  </si>
  <si>
    <t>Denominación:</t>
  </si>
  <si>
    <t>Coordenadas UTM Huso 31 (m)</t>
  </si>
  <si>
    <t xml:space="preserve">Cota = </t>
  </si>
  <si>
    <t>X =</t>
  </si>
  <si>
    <t>Y =</t>
  </si>
  <si>
    <t>Distribución de probabilidades pluviométricas mediante Gumbel</t>
  </si>
  <si>
    <t>Duraciones, en horas</t>
  </si>
  <si>
    <t>Fuente: D. F. Campos A., 1978</t>
  </si>
  <si>
    <t>Tiempo de</t>
  </si>
  <si>
    <t>Cociente</t>
  </si>
  <si>
    <t>Duración</t>
  </si>
  <si>
    <t>500 años</t>
  </si>
  <si>
    <t>X24</t>
  </si>
  <si>
    <t>X18 = 91%</t>
  </si>
  <si>
    <t>X12 = 80%</t>
  </si>
  <si>
    <t>X8 = 68%</t>
  </si>
  <si>
    <t>X6 = 61%</t>
  </si>
  <si>
    <t>X5 = 57%</t>
  </si>
  <si>
    <t>X4 = 52%</t>
  </si>
  <si>
    <t>X3 = 46%</t>
  </si>
  <si>
    <t>X2 = 39%</t>
  </si>
  <si>
    <t>X1 = 30%</t>
  </si>
  <si>
    <t>DATOS ESTACIÓN PLUVIOMÉTRICA</t>
  </si>
  <si>
    <t>DATOS MENSUALES DE PRECIPITACIÓN MÁXIMA EN 24 Hrs. (mm)</t>
  </si>
  <si>
    <t>Nº</t>
  </si>
  <si>
    <t>Cálculo de las Precipitaciones Diarias Máximas Probables para distintas frecuencias</t>
  </si>
  <si>
    <t>Cálculo variables probabilísticas</t>
  </si>
  <si>
    <t>Coeficientes para las relaciones a la lluvia de duración 24 horas</t>
  </si>
  <si>
    <t>Precipitaciones máximas para diferentes tiempos de duración de lluvias</t>
  </si>
  <si>
    <t xml:space="preserve">Precipitación máxima Pd (mm) por tiempos de duración </t>
  </si>
  <si>
    <t>Tiempo de duración</t>
  </si>
  <si>
    <t>Intensidad de la lluvia (mm /hr) según el Periodo de Retorno</t>
  </si>
  <si>
    <t>Hr</t>
  </si>
  <si>
    <t>min</t>
  </si>
  <si>
    <t>Intensidades de lluvia a partir de Pd, según Duración de precipitación y Frecuencia de la misma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</si>
</sst>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C0A]dddd\,\ dd&quot; de &quot;mmmm&quot; de &quot;yyyy"/>
    <numFmt numFmtId="173" formatCode="0.0"/>
    <numFmt numFmtId="174" formatCode="0.0000"/>
    <numFmt numFmtId="175" formatCode="0&quot; año&quot;"/>
    <numFmt numFmtId="176" formatCode="0&quot; años&quot;"/>
    <numFmt numFmtId="177" formatCode="0&quot; hr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9"/>
      <name val="Arial"/>
      <family val="2"/>
    </font>
    <font>
      <sz val="9"/>
      <color indexed="48"/>
      <name val="Times New Roman"/>
      <family val="1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72"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4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 horizontal="left" vertical="center"/>
    </xf>
    <xf numFmtId="2" fontId="2" fillId="0" borderId="26" xfId="0" applyNumberFormat="1" applyFon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 horizontal="left"/>
    </xf>
    <xf numFmtId="0" fontId="0" fillId="35" borderId="37" xfId="0" applyFill="1" applyBorder="1" applyAlignment="1">
      <alignment horizontal="left"/>
    </xf>
    <xf numFmtId="2" fontId="0" fillId="35" borderId="39" xfId="0" applyNumberFormat="1" applyFill="1" applyBorder="1" applyAlignment="1">
      <alignment horizontal="center" vertical="center"/>
    </xf>
    <xf numFmtId="2" fontId="0" fillId="35" borderId="40" xfId="0" applyNumberFormat="1" applyFill="1" applyBorder="1" applyAlignment="1">
      <alignment horizontal="center" vertical="center"/>
    </xf>
    <xf numFmtId="2" fontId="0" fillId="35" borderId="41" xfId="0" applyNumberFormat="1" applyFill="1" applyBorder="1" applyAlignment="1">
      <alignment horizontal="center" vertical="center"/>
    </xf>
    <xf numFmtId="2" fontId="0" fillId="35" borderId="18" xfId="0" applyNumberFormat="1" applyFill="1" applyBorder="1" applyAlignment="1">
      <alignment horizontal="center" vertical="center"/>
    </xf>
    <xf numFmtId="0" fontId="0" fillId="35" borderId="42" xfId="0" applyFill="1" applyBorder="1" applyAlignment="1">
      <alignment horizontal="center" vertical="center"/>
    </xf>
    <xf numFmtId="2" fontId="0" fillId="35" borderId="43" xfId="0" applyNumberFormat="1" applyFill="1" applyBorder="1" applyAlignment="1">
      <alignment horizontal="center" vertical="center"/>
    </xf>
    <xf numFmtId="2" fontId="0" fillId="35" borderId="44" xfId="0" applyNumberFormat="1" applyFill="1" applyBorder="1" applyAlignment="1">
      <alignment horizontal="center" vertical="center"/>
    </xf>
    <xf numFmtId="2" fontId="0" fillId="35" borderId="45" xfId="0" applyNumberFormat="1" applyFill="1" applyBorder="1" applyAlignment="1">
      <alignment horizontal="center" vertical="center"/>
    </xf>
    <xf numFmtId="2" fontId="0" fillId="35" borderId="19" xfId="0" applyNumberFormat="1" applyFill="1" applyBorder="1" applyAlignment="1">
      <alignment horizontal="center" vertical="center"/>
    </xf>
    <xf numFmtId="0" fontId="0" fillId="35" borderId="46" xfId="0" applyFill="1" applyBorder="1" applyAlignment="1">
      <alignment horizontal="center" vertical="center"/>
    </xf>
    <xf numFmtId="2" fontId="0" fillId="35" borderId="47" xfId="0" applyNumberFormat="1" applyFill="1" applyBorder="1" applyAlignment="1">
      <alignment horizontal="center" vertical="center"/>
    </xf>
    <xf numFmtId="2" fontId="0" fillId="35" borderId="48" xfId="0" applyNumberFormat="1" applyFill="1" applyBorder="1" applyAlignment="1">
      <alignment horizontal="center" vertical="center"/>
    </xf>
    <xf numFmtId="2" fontId="0" fillId="35" borderId="49" xfId="0" applyNumberFormat="1" applyFill="1" applyBorder="1" applyAlignment="1">
      <alignment horizontal="center" vertical="center"/>
    </xf>
    <xf numFmtId="2" fontId="0" fillId="35" borderId="50" xfId="0" applyNumberFormat="1" applyFill="1" applyBorder="1" applyAlignment="1">
      <alignment horizontal="center" vertical="center"/>
    </xf>
    <xf numFmtId="0" fontId="0" fillId="35" borderId="51" xfId="0" applyFill="1" applyBorder="1" applyAlignment="1">
      <alignment horizontal="center" vertical="center"/>
    </xf>
    <xf numFmtId="0" fontId="47" fillId="0" borderId="0" xfId="0" applyFont="1" applyAlignment="1">
      <alignment/>
    </xf>
    <xf numFmtId="2" fontId="47" fillId="4" borderId="13" xfId="0" applyNumberFormat="1" applyFont="1" applyFill="1" applyBorder="1" applyAlignment="1">
      <alignment horizontal="center" vertical="center"/>
    </xf>
    <xf numFmtId="0" fontId="0" fillId="34" borderId="40" xfId="0" applyFill="1" applyBorder="1" applyAlignment="1">
      <alignment horizontal="center"/>
    </xf>
    <xf numFmtId="2" fontId="0" fillId="34" borderId="40" xfId="0" applyNumberFormat="1" applyFill="1" applyBorder="1" applyAlignment="1">
      <alignment horizontal="center"/>
    </xf>
    <xf numFmtId="0" fontId="0" fillId="34" borderId="44" xfId="0" applyFill="1" applyBorder="1" applyAlignment="1">
      <alignment horizontal="center"/>
    </xf>
    <xf numFmtId="2" fontId="0" fillId="34" borderId="44" xfId="0" applyNumberFormat="1" applyFill="1" applyBorder="1" applyAlignment="1">
      <alignment horizontal="center"/>
    </xf>
    <xf numFmtId="0" fontId="0" fillId="34" borderId="23" xfId="0" applyFill="1" applyBorder="1" applyAlignment="1">
      <alignment horizontal="center"/>
    </xf>
    <xf numFmtId="0" fontId="0" fillId="34" borderId="48" xfId="0" applyFill="1" applyBorder="1" applyAlignment="1">
      <alignment horizontal="center"/>
    </xf>
    <xf numFmtId="2" fontId="0" fillId="34" borderId="48" xfId="0" applyNumberFormat="1" applyFill="1" applyBorder="1" applyAlignment="1">
      <alignment horizontal="center"/>
    </xf>
    <xf numFmtId="0" fontId="2" fillId="4" borderId="42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2" fontId="2" fillId="4" borderId="46" xfId="0" applyNumberFormat="1" applyFont="1" applyFill="1" applyBorder="1" applyAlignment="1">
      <alignment horizontal="center" vertical="center"/>
    </xf>
    <xf numFmtId="2" fontId="2" fillId="4" borderId="51" xfId="0" applyNumberFormat="1" applyFont="1" applyFill="1" applyBorder="1" applyAlignment="1">
      <alignment horizontal="center" vertical="center"/>
    </xf>
    <xf numFmtId="173" fontId="12" fillId="4" borderId="14" xfId="0" applyNumberFormat="1" applyFont="1" applyFill="1" applyBorder="1" applyAlignment="1">
      <alignment horizontal="center" vertical="center"/>
    </xf>
    <xf numFmtId="173" fontId="12" fillId="4" borderId="52" xfId="0" applyNumberFormat="1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1" fillId="33" borderId="53" xfId="0" applyFont="1" applyFill="1" applyBorder="1" applyAlignment="1">
      <alignment horizontal="center" vertical="center"/>
    </xf>
    <xf numFmtId="2" fontId="2" fillId="4" borderId="0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174" fontId="2" fillId="4" borderId="40" xfId="0" applyNumberFormat="1" applyFont="1" applyFill="1" applyBorder="1" applyAlignment="1">
      <alignment horizontal="center" vertical="center"/>
    </xf>
    <xf numFmtId="174" fontId="2" fillId="4" borderId="44" xfId="0" applyNumberFormat="1" applyFont="1" applyFill="1" applyBorder="1" applyAlignment="1">
      <alignment horizontal="center" vertical="center"/>
    </xf>
    <xf numFmtId="174" fontId="2" fillId="4" borderId="23" xfId="0" applyNumberFormat="1" applyFont="1" applyFill="1" applyBorder="1" applyAlignment="1">
      <alignment horizontal="center" vertical="center"/>
    </xf>
    <xf numFmtId="174" fontId="2" fillId="10" borderId="42" xfId="0" applyNumberFormat="1" applyFont="1" applyFill="1" applyBorder="1" applyAlignment="1">
      <alignment horizontal="center" vertical="center"/>
    </xf>
    <xf numFmtId="174" fontId="2" fillId="10" borderId="46" xfId="0" applyNumberFormat="1" applyFont="1" applyFill="1" applyBorder="1" applyAlignment="1">
      <alignment horizontal="center" vertical="center"/>
    </xf>
    <xf numFmtId="174" fontId="2" fillId="10" borderId="24" xfId="0" applyNumberFormat="1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33" borderId="57" xfId="0" applyFont="1" applyFill="1" applyBorder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174" fontId="2" fillId="36" borderId="44" xfId="0" applyNumberFormat="1" applyFont="1" applyFill="1" applyBorder="1" applyAlignment="1">
      <alignment horizontal="center" vertical="center"/>
    </xf>
    <xf numFmtId="174" fontId="2" fillId="36" borderId="40" xfId="0" applyNumberFormat="1" applyFont="1" applyFill="1" applyBorder="1" applyAlignment="1">
      <alignment horizontal="center" vertical="center"/>
    </xf>
    <xf numFmtId="174" fontId="2" fillId="36" borderId="42" xfId="0" applyNumberFormat="1" applyFont="1" applyFill="1" applyBorder="1" applyAlignment="1">
      <alignment horizontal="center" vertical="center"/>
    </xf>
    <xf numFmtId="174" fontId="2" fillId="36" borderId="46" xfId="0" applyNumberFormat="1" applyFont="1" applyFill="1" applyBorder="1" applyAlignment="1">
      <alignment horizontal="center" vertical="center"/>
    </xf>
    <xf numFmtId="174" fontId="2" fillId="36" borderId="23" xfId="0" applyNumberFormat="1" applyFont="1" applyFill="1" applyBorder="1" applyAlignment="1">
      <alignment horizontal="center" vertical="center"/>
    </xf>
    <xf numFmtId="174" fontId="2" fillId="36" borderId="24" xfId="0" applyNumberFormat="1" applyFont="1" applyFill="1" applyBorder="1" applyAlignment="1">
      <alignment horizontal="center" vertical="center"/>
    </xf>
    <xf numFmtId="174" fontId="2" fillId="36" borderId="39" xfId="0" applyNumberFormat="1" applyFont="1" applyFill="1" applyBorder="1" applyAlignment="1">
      <alignment horizontal="center" vertical="center"/>
    </xf>
    <xf numFmtId="174" fontId="2" fillId="36" borderId="43" xfId="0" applyNumberFormat="1" applyFont="1" applyFill="1" applyBorder="1" applyAlignment="1">
      <alignment horizontal="center" vertical="center"/>
    </xf>
    <xf numFmtId="174" fontId="2" fillId="36" borderId="59" xfId="0" applyNumberFormat="1" applyFont="1" applyFill="1" applyBorder="1" applyAlignment="1">
      <alignment horizontal="center" vertical="center"/>
    </xf>
    <xf numFmtId="0" fontId="12" fillId="33" borderId="29" xfId="0" applyFont="1" applyFill="1" applyBorder="1" applyAlignment="1">
      <alignment horizontal="center" vertical="center"/>
    </xf>
    <xf numFmtId="0" fontId="12" fillId="33" borderId="27" xfId="0" applyFont="1" applyFill="1" applyBorder="1" applyAlignment="1">
      <alignment horizontal="center" vertical="center"/>
    </xf>
    <xf numFmtId="176" fontId="12" fillId="33" borderId="59" xfId="0" applyNumberFormat="1" applyFont="1" applyFill="1" applyBorder="1" applyAlignment="1">
      <alignment horizontal="center" vertical="center"/>
    </xf>
    <xf numFmtId="176" fontId="12" fillId="33" borderId="23" xfId="0" applyNumberFormat="1" applyFont="1" applyFill="1" applyBorder="1" applyAlignment="1">
      <alignment horizontal="center" vertical="center"/>
    </xf>
    <xf numFmtId="176" fontId="12" fillId="33" borderId="24" xfId="0" applyNumberFormat="1" applyFont="1" applyFill="1" applyBorder="1" applyAlignment="1">
      <alignment horizontal="center" vertical="center"/>
    </xf>
    <xf numFmtId="177" fontId="10" fillId="33" borderId="60" xfId="0" applyNumberFormat="1" applyFont="1" applyFill="1" applyBorder="1" applyAlignment="1">
      <alignment horizontal="center" vertical="center"/>
    </xf>
    <xf numFmtId="177" fontId="10" fillId="33" borderId="61" xfId="0" applyNumberFormat="1" applyFont="1" applyFill="1" applyBorder="1" applyAlignment="1">
      <alignment horizontal="center" vertical="center"/>
    </xf>
    <xf numFmtId="177" fontId="10" fillId="33" borderId="62" xfId="0" applyNumberFormat="1" applyFont="1" applyFill="1" applyBorder="1" applyAlignment="1">
      <alignment horizontal="center" vertical="center"/>
    </xf>
    <xf numFmtId="0" fontId="2" fillId="34" borderId="16" xfId="0" applyNumberFormat="1" applyFont="1" applyFill="1" applyBorder="1" applyAlignment="1">
      <alignment horizontal="center" vertical="center"/>
    </xf>
    <xf numFmtId="0" fontId="2" fillId="34" borderId="17" xfId="0" applyNumberFormat="1" applyFont="1" applyFill="1" applyBorder="1" applyAlignment="1">
      <alignment horizontal="center" vertical="center"/>
    </xf>
    <xf numFmtId="0" fontId="2" fillId="34" borderId="63" xfId="0" applyNumberFormat="1" applyFont="1" applyFill="1" applyBorder="1" applyAlignment="1">
      <alignment horizontal="center" vertical="center"/>
    </xf>
    <xf numFmtId="0" fontId="12" fillId="33" borderId="64" xfId="0" applyFont="1" applyFill="1" applyBorder="1" applyAlignment="1">
      <alignment horizontal="center" vertical="center" wrapText="1"/>
    </xf>
    <xf numFmtId="0" fontId="12" fillId="33" borderId="22" xfId="0" applyFont="1" applyFill="1" applyBorder="1" applyAlignment="1">
      <alignment horizontal="center" vertical="center" wrapText="1"/>
    </xf>
    <xf numFmtId="0" fontId="12" fillId="33" borderId="65" xfId="0" applyFont="1" applyFill="1" applyBorder="1" applyAlignment="1">
      <alignment horizontal="center" vertical="center" wrapText="1"/>
    </xf>
    <xf numFmtId="2" fontId="2" fillId="34" borderId="64" xfId="0" applyNumberFormat="1" applyFont="1" applyFill="1" applyBorder="1" applyAlignment="1">
      <alignment horizontal="center" vertical="center" wrapText="1"/>
    </xf>
    <xf numFmtId="2" fontId="2" fillId="34" borderId="22" xfId="0" applyNumberFormat="1" applyFont="1" applyFill="1" applyBorder="1" applyAlignment="1">
      <alignment horizontal="center" vertical="center" wrapText="1"/>
    </xf>
    <xf numFmtId="2" fontId="2" fillId="34" borderId="65" xfId="0" applyNumberFormat="1" applyFont="1" applyFill="1" applyBorder="1" applyAlignment="1">
      <alignment horizontal="center" vertical="center" wrapText="1"/>
    </xf>
    <xf numFmtId="0" fontId="47" fillId="0" borderId="41" xfId="0" applyFont="1" applyBorder="1" applyAlignment="1">
      <alignment horizontal="right"/>
    </xf>
    <xf numFmtId="0" fontId="47" fillId="0" borderId="66" xfId="0" applyFont="1" applyBorder="1" applyAlignment="1">
      <alignment horizontal="right"/>
    </xf>
    <xf numFmtId="0" fontId="48" fillId="33" borderId="53" xfId="0" applyFont="1" applyFill="1" applyBorder="1" applyAlignment="1">
      <alignment horizontal="center" vertical="center"/>
    </xf>
    <xf numFmtId="0" fontId="48" fillId="33" borderId="52" xfId="0" applyFont="1" applyFill="1" applyBorder="1" applyAlignment="1">
      <alignment horizontal="center" vertical="center"/>
    </xf>
    <xf numFmtId="2" fontId="47" fillId="4" borderId="53" xfId="0" applyNumberFormat="1" applyFont="1" applyFill="1" applyBorder="1" applyAlignment="1">
      <alignment horizontal="center" vertical="center"/>
    </xf>
    <xf numFmtId="2" fontId="47" fillId="4" borderId="5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8" fillId="33" borderId="14" xfId="0" applyFont="1" applyFill="1" applyBorder="1" applyAlignment="1">
      <alignment horizontal="center" vertical="center"/>
    </xf>
    <xf numFmtId="0" fontId="47" fillId="0" borderId="54" xfId="0" applyFont="1" applyBorder="1" applyAlignment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0" fillId="35" borderId="55" xfId="0" applyFill="1" applyBorder="1" applyAlignment="1">
      <alignment horizontal="center" vertical="center"/>
    </xf>
    <xf numFmtId="0" fontId="0" fillId="35" borderId="65" xfId="0" applyFill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7" fillId="0" borderId="67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47" fillId="0" borderId="29" xfId="0" applyFont="1" applyBorder="1" applyAlignment="1">
      <alignment horizontal="right"/>
    </xf>
    <xf numFmtId="0" fontId="47" fillId="0" borderId="30" xfId="0" applyFont="1" applyBorder="1" applyAlignment="1">
      <alignment horizontal="right"/>
    </xf>
    <xf numFmtId="0" fontId="47" fillId="0" borderId="62" xfId="0" applyFont="1" applyBorder="1" applyAlignment="1">
      <alignment horizontal="right"/>
    </xf>
    <xf numFmtId="0" fontId="47" fillId="0" borderId="69" xfId="0" applyFont="1" applyBorder="1" applyAlignment="1">
      <alignment horizontal="right"/>
    </xf>
    <xf numFmtId="0" fontId="10" fillId="33" borderId="18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4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8" fillId="0" borderId="72" xfId="0" applyFont="1" applyBorder="1" applyAlignment="1">
      <alignment horizontal="center" vertical="center"/>
    </xf>
    <xf numFmtId="0" fontId="48" fillId="0" borderId="70" xfId="0" applyFont="1" applyBorder="1" applyAlignment="1">
      <alignment horizontal="center"/>
    </xf>
    <xf numFmtId="0" fontId="48" fillId="0" borderId="71" xfId="0" applyFont="1" applyBorder="1" applyAlignment="1">
      <alignment horizontal="center"/>
    </xf>
    <xf numFmtId="0" fontId="48" fillId="0" borderId="72" xfId="0" applyFont="1" applyBorder="1" applyAlignment="1">
      <alignment horizontal="center"/>
    </xf>
    <xf numFmtId="0" fontId="12" fillId="33" borderId="60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>
      <alignment horizontal="center" vertical="center" wrapText="1"/>
    </xf>
    <xf numFmtId="0" fontId="12" fillId="33" borderId="74" xfId="0" applyFont="1" applyFill="1" applyBorder="1" applyAlignment="1">
      <alignment horizontal="center" vertical="center"/>
    </xf>
    <xf numFmtId="0" fontId="12" fillId="33" borderId="75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177" fontId="10" fillId="33" borderId="18" xfId="0" applyNumberFormat="1" applyFont="1" applyFill="1" applyBorder="1" applyAlignment="1">
      <alignment horizontal="center" vertical="center"/>
    </xf>
    <xf numFmtId="0" fontId="2" fillId="34" borderId="42" xfId="0" applyNumberFormat="1" applyFont="1" applyFill="1" applyBorder="1" applyAlignment="1">
      <alignment horizontal="center" vertical="center"/>
    </xf>
    <xf numFmtId="177" fontId="10" fillId="33" borderId="19" xfId="0" applyNumberFormat="1" applyFont="1" applyFill="1" applyBorder="1" applyAlignment="1">
      <alignment horizontal="center" vertical="center"/>
    </xf>
    <xf numFmtId="0" fontId="2" fillId="34" borderId="46" xfId="0" applyNumberFormat="1" applyFont="1" applyFill="1" applyBorder="1" applyAlignment="1">
      <alignment horizontal="center" vertical="center"/>
    </xf>
    <xf numFmtId="177" fontId="10" fillId="33" borderId="20" xfId="0" applyNumberFormat="1" applyFont="1" applyFill="1" applyBorder="1" applyAlignment="1">
      <alignment horizontal="center" vertical="center"/>
    </xf>
    <xf numFmtId="0" fontId="2" fillId="34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</xdr:row>
      <xdr:rowOff>66675</xdr:rowOff>
    </xdr:from>
    <xdr:to>
      <xdr:col>2</xdr:col>
      <xdr:colOff>523875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447675"/>
          <a:ext cx="12763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22"/>
  <sheetViews>
    <sheetView tabSelected="1" zoomScalePageLayoutView="0" workbookViewId="0" topLeftCell="A1">
      <selection activeCell="H27" sqref="H27"/>
    </sheetView>
  </sheetViews>
  <sheetFormatPr defaultColWidth="11.421875" defaultRowHeight="15"/>
  <cols>
    <col min="10" max="10" width="11.7109375" style="0" customWidth="1"/>
    <col min="12" max="12" width="11.7109375" style="0" customWidth="1"/>
  </cols>
  <sheetData>
    <row r="1" ht="15.75" thickBot="1"/>
    <row r="2" spans="2:13" ht="16.5" thickBot="1">
      <c r="B2" s="126" t="s">
        <v>60</v>
      </c>
      <c r="C2" s="131"/>
      <c r="D2" s="131"/>
      <c r="E2" s="131"/>
      <c r="F2" s="131"/>
      <c r="G2" s="131"/>
      <c r="H2" s="131"/>
      <c r="I2" s="131"/>
      <c r="J2" s="131"/>
      <c r="K2" s="127"/>
      <c r="L2" s="9"/>
      <c r="M2" s="9"/>
    </row>
    <row r="3" spans="2:11" ht="15">
      <c r="B3" s="142" t="s">
        <v>37</v>
      </c>
      <c r="C3" s="143"/>
      <c r="D3" s="43"/>
      <c r="E3" s="136" t="s">
        <v>39</v>
      </c>
      <c r="F3" s="137"/>
      <c r="G3" s="138"/>
      <c r="H3" s="124" t="s">
        <v>41</v>
      </c>
      <c r="I3" s="45"/>
      <c r="J3" s="132" t="s">
        <v>40</v>
      </c>
      <c r="K3" s="134"/>
    </row>
    <row r="4" spans="2:11" ht="15.75" thickBot="1">
      <c r="B4" s="144" t="s">
        <v>38</v>
      </c>
      <c r="C4" s="145"/>
      <c r="D4" s="44"/>
      <c r="E4" s="139"/>
      <c r="F4" s="140"/>
      <c r="G4" s="141"/>
      <c r="H4" s="125" t="s">
        <v>42</v>
      </c>
      <c r="I4" s="46"/>
      <c r="J4" s="133"/>
      <c r="K4" s="135"/>
    </row>
    <row r="6" spans="1:15" ht="15">
      <c r="A6" s="130" t="s">
        <v>61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ht="15.75" thickBot="1"/>
    <row r="8" spans="1:15" ht="16.5" thickBot="1">
      <c r="A8" s="12" t="s">
        <v>0</v>
      </c>
      <c r="B8" s="13" t="s">
        <v>1</v>
      </c>
      <c r="C8" s="14" t="s">
        <v>2</v>
      </c>
      <c r="D8" s="14" t="s">
        <v>3</v>
      </c>
      <c r="E8" s="14" t="s">
        <v>4</v>
      </c>
      <c r="F8" s="14" t="s">
        <v>5</v>
      </c>
      <c r="G8" s="14" t="s">
        <v>6</v>
      </c>
      <c r="H8" s="14" t="s">
        <v>7</v>
      </c>
      <c r="I8" s="14" t="s">
        <v>8</v>
      </c>
      <c r="J8" s="14" t="s">
        <v>9</v>
      </c>
      <c r="K8" s="14" t="s">
        <v>10</v>
      </c>
      <c r="L8" s="14" t="s">
        <v>11</v>
      </c>
      <c r="M8" s="15" t="s">
        <v>12</v>
      </c>
      <c r="N8" s="126" t="s">
        <v>13</v>
      </c>
      <c r="O8" s="127"/>
    </row>
    <row r="9" spans="1:15" ht="15">
      <c r="A9" s="17">
        <v>1900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  <c r="N9" s="50"/>
      <c r="O9" s="51"/>
    </row>
    <row r="10" spans="1:15" ht="15">
      <c r="A10" s="18">
        <v>1901</v>
      </c>
      <c r="B10" s="52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4"/>
      <c r="N10" s="55"/>
      <c r="O10" s="56"/>
    </row>
    <row r="11" spans="1:15" ht="15">
      <c r="A11" s="18">
        <v>1902</v>
      </c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5"/>
      <c r="O11" s="56"/>
    </row>
    <row r="12" spans="1:15" ht="15">
      <c r="A12" s="18">
        <v>1903</v>
      </c>
      <c r="B12" s="52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4"/>
      <c r="N12" s="55"/>
      <c r="O12" s="56"/>
    </row>
    <row r="13" spans="1:15" ht="15">
      <c r="A13" s="18">
        <v>1904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4"/>
      <c r="N13" s="55"/>
      <c r="O13" s="56"/>
    </row>
    <row r="14" spans="1:15" ht="15">
      <c r="A14" s="18">
        <v>1905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4"/>
      <c r="N14" s="55"/>
      <c r="O14" s="56"/>
    </row>
    <row r="15" spans="1:15" ht="15">
      <c r="A15" s="18">
        <v>1906</v>
      </c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4"/>
      <c r="N15" s="55"/>
      <c r="O15" s="56"/>
    </row>
    <row r="16" spans="1:15" ht="15">
      <c r="A16" s="18">
        <v>1907</v>
      </c>
      <c r="B16" s="52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4"/>
      <c r="N16" s="55"/>
      <c r="O16" s="56"/>
    </row>
    <row r="17" spans="1:15" ht="15">
      <c r="A17" s="18">
        <v>1908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4"/>
      <c r="N17" s="55"/>
      <c r="O17" s="56"/>
    </row>
    <row r="18" spans="1:15" ht="15">
      <c r="A18" s="18">
        <v>1909</v>
      </c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4"/>
      <c r="N18" s="55"/>
      <c r="O18" s="56"/>
    </row>
    <row r="19" spans="1:15" ht="15">
      <c r="A19" s="18">
        <v>1910</v>
      </c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  <c r="N19" s="55"/>
      <c r="O19" s="56"/>
    </row>
    <row r="20" spans="1:15" ht="15">
      <c r="A20" s="18">
        <v>1911</v>
      </c>
      <c r="B20" s="52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4"/>
      <c r="N20" s="55"/>
      <c r="O20" s="56"/>
    </row>
    <row r="21" spans="1:15" ht="15">
      <c r="A21" s="18">
        <v>1912</v>
      </c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5"/>
      <c r="O21" s="56"/>
    </row>
    <row r="22" spans="1:15" ht="15">
      <c r="A22" s="18">
        <v>1913</v>
      </c>
      <c r="B22" s="52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4"/>
      <c r="N22" s="55"/>
      <c r="O22" s="56"/>
    </row>
    <row r="23" spans="1:15" ht="15">
      <c r="A23" s="18">
        <v>1914</v>
      </c>
      <c r="B23" s="52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4"/>
      <c r="N23" s="55"/>
      <c r="O23" s="56"/>
    </row>
    <row r="24" spans="1:15" ht="15">
      <c r="A24" s="18">
        <v>1915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4"/>
      <c r="N24" s="55"/>
      <c r="O24" s="56"/>
    </row>
    <row r="25" spans="1:15" ht="15">
      <c r="A25" s="18">
        <v>1916</v>
      </c>
      <c r="B25" s="52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4"/>
      <c r="N25" s="55"/>
      <c r="O25" s="56"/>
    </row>
    <row r="26" spans="1:15" ht="15">
      <c r="A26" s="18">
        <v>1917</v>
      </c>
      <c r="B26" s="52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4"/>
      <c r="N26" s="55"/>
      <c r="O26" s="56"/>
    </row>
    <row r="27" spans="1:15" ht="15">
      <c r="A27" s="18">
        <v>1918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  <c r="N27" s="55"/>
      <c r="O27" s="56"/>
    </row>
    <row r="28" spans="1:15" ht="15">
      <c r="A28" s="18">
        <v>1919</v>
      </c>
      <c r="B28" s="52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4"/>
      <c r="N28" s="55"/>
      <c r="O28" s="56"/>
    </row>
    <row r="29" spans="1:15" ht="15">
      <c r="A29" s="18">
        <v>1920</v>
      </c>
      <c r="B29" s="52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4"/>
      <c r="N29" s="55"/>
      <c r="O29" s="56"/>
    </row>
    <row r="30" spans="1:15" ht="15">
      <c r="A30" s="18">
        <v>1921</v>
      </c>
      <c r="B30" s="52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4"/>
      <c r="N30" s="55"/>
      <c r="O30" s="56"/>
    </row>
    <row r="31" spans="1:15" ht="15">
      <c r="A31" s="18">
        <v>1922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4"/>
      <c r="N31" s="55"/>
      <c r="O31" s="56"/>
    </row>
    <row r="32" spans="1:15" ht="15">
      <c r="A32" s="18">
        <v>1923</v>
      </c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4"/>
      <c r="N32" s="55"/>
      <c r="O32" s="56"/>
    </row>
    <row r="33" spans="1:15" ht="15">
      <c r="A33" s="18">
        <v>1924</v>
      </c>
      <c r="B33" s="52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4"/>
      <c r="N33" s="55"/>
      <c r="O33" s="56"/>
    </row>
    <row r="34" spans="1:15" ht="15">
      <c r="A34" s="18">
        <v>1925</v>
      </c>
      <c r="B34" s="52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4"/>
      <c r="N34" s="55"/>
      <c r="O34" s="56"/>
    </row>
    <row r="35" spans="1:15" ht="15">
      <c r="A35" s="18">
        <v>1926</v>
      </c>
      <c r="B35" s="52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4"/>
      <c r="N35" s="55"/>
      <c r="O35" s="56"/>
    </row>
    <row r="36" spans="1:15" ht="15">
      <c r="A36" s="18">
        <v>1927</v>
      </c>
      <c r="B36" s="52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4"/>
      <c r="N36" s="55"/>
      <c r="O36" s="56"/>
    </row>
    <row r="37" spans="1:15" ht="15">
      <c r="A37" s="18">
        <v>1928</v>
      </c>
      <c r="B37" s="52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4"/>
      <c r="N37" s="55"/>
      <c r="O37" s="56"/>
    </row>
    <row r="38" spans="1:15" ht="15">
      <c r="A38" s="18">
        <v>1929</v>
      </c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4"/>
      <c r="N38" s="55"/>
      <c r="O38" s="56"/>
    </row>
    <row r="39" spans="1:15" ht="15">
      <c r="A39" s="18">
        <v>1930</v>
      </c>
      <c r="B39" s="52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4"/>
      <c r="N39" s="55"/>
      <c r="O39" s="56"/>
    </row>
    <row r="40" spans="1:15" ht="15">
      <c r="A40" s="18">
        <v>1931</v>
      </c>
      <c r="B40" s="52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4"/>
      <c r="N40" s="55"/>
      <c r="O40" s="56"/>
    </row>
    <row r="41" spans="1:15" ht="15">
      <c r="A41" s="18">
        <v>1932</v>
      </c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4"/>
      <c r="N41" s="55"/>
      <c r="O41" s="56"/>
    </row>
    <row r="42" spans="1:15" ht="15">
      <c r="A42" s="18">
        <v>1933</v>
      </c>
      <c r="B42" s="52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  <c r="N42" s="55"/>
      <c r="O42" s="56"/>
    </row>
    <row r="43" spans="1:15" ht="15">
      <c r="A43" s="18">
        <v>1934</v>
      </c>
      <c r="B43" s="52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/>
      <c r="O43" s="56"/>
    </row>
    <row r="44" spans="1:15" ht="15">
      <c r="A44" s="18">
        <v>1935</v>
      </c>
      <c r="B44" s="52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4"/>
      <c r="N44" s="55"/>
      <c r="O44" s="56"/>
    </row>
    <row r="45" spans="1:15" ht="15">
      <c r="A45" s="18">
        <v>1936</v>
      </c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4"/>
      <c r="N45" s="55"/>
      <c r="O45" s="56"/>
    </row>
    <row r="46" spans="1:15" ht="15">
      <c r="A46" s="18">
        <v>1937</v>
      </c>
      <c r="B46" s="52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4"/>
      <c r="N46" s="55"/>
      <c r="O46" s="56"/>
    </row>
    <row r="47" spans="1:15" ht="15">
      <c r="A47" s="18">
        <v>1938</v>
      </c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4"/>
      <c r="N47" s="55"/>
      <c r="O47" s="56"/>
    </row>
    <row r="48" spans="1:15" ht="15">
      <c r="A48" s="18">
        <v>1939</v>
      </c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4"/>
      <c r="N48" s="55"/>
      <c r="O48" s="56"/>
    </row>
    <row r="49" spans="1:15" ht="15">
      <c r="A49" s="18">
        <v>1940</v>
      </c>
      <c r="B49" s="52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55"/>
      <c r="O49" s="56"/>
    </row>
    <row r="50" spans="1:15" ht="15">
      <c r="A50" s="18">
        <v>1941</v>
      </c>
      <c r="B50" s="52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  <c r="N50" s="55"/>
      <c r="O50" s="56"/>
    </row>
    <row r="51" spans="1:15" ht="15">
      <c r="A51" s="18">
        <v>1942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4"/>
      <c r="N51" s="55"/>
      <c r="O51" s="56"/>
    </row>
    <row r="52" spans="1:15" ht="15">
      <c r="A52" s="18">
        <v>1943</v>
      </c>
      <c r="B52" s="52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4"/>
      <c r="N52" s="55"/>
      <c r="O52" s="56"/>
    </row>
    <row r="53" spans="1:15" ht="15">
      <c r="A53" s="18">
        <v>1944</v>
      </c>
      <c r="B53" s="52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4"/>
      <c r="N53" s="55"/>
      <c r="O53" s="56"/>
    </row>
    <row r="54" spans="1:15" ht="15">
      <c r="A54" s="18">
        <v>1945</v>
      </c>
      <c r="B54" s="52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4"/>
      <c r="N54" s="55"/>
      <c r="O54" s="56"/>
    </row>
    <row r="55" spans="1:15" ht="15">
      <c r="A55" s="18">
        <v>1946</v>
      </c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4"/>
      <c r="N55" s="55"/>
      <c r="O55" s="56"/>
    </row>
    <row r="56" spans="1:15" ht="15">
      <c r="A56" s="18">
        <v>1947</v>
      </c>
      <c r="B56" s="52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4"/>
      <c r="N56" s="55"/>
      <c r="O56" s="56"/>
    </row>
    <row r="57" spans="1:15" ht="15">
      <c r="A57" s="18">
        <v>1948</v>
      </c>
      <c r="B57" s="52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4"/>
      <c r="N57" s="55"/>
      <c r="O57" s="56"/>
    </row>
    <row r="58" spans="1:15" ht="15">
      <c r="A58" s="18">
        <v>1949</v>
      </c>
      <c r="B58" s="52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4"/>
      <c r="N58" s="55"/>
      <c r="O58" s="56"/>
    </row>
    <row r="59" spans="1:15" ht="15">
      <c r="A59" s="18">
        <v>1950</v>
      </c>
      <c r="B59" s="52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4"/>
      <c r="N59" s="55"/>
      <c r="O59" s="56"/>
    </row>
    <row r="60" spans="1:15" ht="15">
      <c r="A60" s="18">
        <v>1951</v>
      </c>
      <c r="B60" s="5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4"/>
      <c r="N60" s="55"/>
      <c r="O60" s="56"/>
    </row>
    <row r="61" spans="1:15" ht="15">
      <c r="A61" s="18">
        <v>1952</v>
      </c>
      <c r="B61" s="52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4"/>
      <c r="N61" s="55"/>
      <c r="O61" s="56"/>
    </row>
    <row r="62" spans="1:15" ht="15">
      <c r="A62" s="18">
        <v>1953</v>
      </c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4"/>
      <c r="N62" s="55"/>
      <c r="O62" s="56"/>
    </row>
    <row r="63" spans="1:15" ht="15">
      <c r="A63" s="18">
        <v>1954</v>
      </c>
      <c r="B63" s="52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4"/>
      <c r="N63" s="55"/>
      <c r="O63" s="56"/>
    </row>
    <row r="64" spans="1:15" ht="15">
      <c r="A64" s="18">
        <v>1955</v>
      </c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4"/>
      <c r="N64" s="55"/>
      <c r="O64" s="56"/>
    </row>
    <row r="65" spans="1:15" ht="15">
      <c r="A65" s="18">
        <v>1956</v>
      </c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4"/>
      <c r="N65" s="55"/>
      <c r="O65" s="56"/>
    </row>
    <row r="66" spans="1:15" ht="15">
      <c r="A66" s="18">
        <v>1957</v>
      </c>
      <c r="B66" s="52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4"/>
      <c r="N66" s="55"/>
      <c r="O66" s="56"/>
    </row>
    <row r="67" spans="1:15" ht="15">
      <c r="A67" s="18">
        <v>1958</v>
      </c>
      <c r="B67" s="52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4"/>
      <c r="N67" s="55"/>
      <c r="O67" s="56"/>
    </row>
    <row r="68" spans="1:15" ht="15">
      <c r="A68" s="18">
        <v>1959</v>
      </c>
      <c r="B68" s="52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4"/>
      <c r="N68" s="55"/>
      <c r="O68" s="56"/>
    </row>
    <row r="69" spans="1:15" ht="15">
      <c r="A69" s="18">
        <v>1960</v>
      </c>
      <c r="B69" s="52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4"/>
      <c r="N69" s="55"/>
      <c r="O69" s="56"/>
    </row>
    <row r="70" spans="1:15" ht="15">
      <c r="A70" s="18">
        <v>1961</v>
      </c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4"/>
      <c r="N70" s="55"/>
      <c r="O70" s="56"/>
    </row>
    <row r="71" spans="1:15" ht="15">
      <c r="A71" s="18">
        <v>1962</v>
      </c>
      <c r="B71" s="52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4"/>
      <c r="N71" s="55"/>
      <c r="O71" s="56"/>
    </row>
    <row r="72" spans="1:15" ht="15">
      <c r="A72" s="18">
        <v>1963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4"/>
      <c r="N72" s="55"/>
      <c r="O72" s="56"/>
    </row>
    <row r="73" spans="1:15" ht="15">
      <c r="A73" s="18">
        <v>1964</v>
      </c>
      <c r="B73" s="52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4"/>
      <c r="N73" s="55"/>
      <c r="O73" s="56"/>
    </row>
    <row r="74" spans="1:15" ht="15">
      <c r="A74" s="18">
        <v>1965</v>
      </c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4"/>
      <c r="N74" s="55"/>
      <c r="O74" s="56"/>
    </row>
    <row r="75" spans="1:15" ht="15">
      <c r="A75" s="18">
        <v>1966</v>
      </c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4"/>
      <c r="N75" s="55"/>
      <c r="O75" s="56"/>
    </row>
    <row r="76" spans="1:15" ht="15">
      <c r="A76" s="18">
        <v>1967</v>
      </c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4"/>
      <c r="N76" s="55"/>
      <c r="O76" s="56"/>
    </row>
    <row r="77" spans="1:15" ht="15">
      <c r="A77" s="18">
        <v>1968</v>
      </c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4"/>
      <c r="N77" s="55"/>
      <c r="O77" s="56"/>
    </row>
    <row r="78" spans="1:15" ht="15">
      <c r="A78" s="18">
        <v>1969</v>
      </c>
      <c r="B78" s="52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4"/>
      <c r="N78" s="55"/>
      <c r="O78" s="56"/>
    </row>
    <row r="79" spans="1:15" ht="15">
      <c r="A79" s="18">
        <v>1970</v>
      </c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4"/>
      <c r="N79" s="55"/>
      <c r="O79" s="56"/>
    </row>
    <row r="80" spans="1:15" ht="15">
      <c r="A80" s="18">
        <v>1971</v>
      </c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4"/>
      <c r="N80" s="55"/>
      <c r="O80" s="56"/>
    </row>
    <row r="81" spans="1:15" ht="15">
      <c r="A81" s="18">
        <v>1972</v>
      </c>
      <c r="B81" s="52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4"/>
      <c r="N81" s="55"/>
      <c r="O81" s="56"/>
    </row>
    <row r="82" spans="1:15" ht="15">
      <c r="A82" s="18">
        <v>1973</v>
      </c>
      <c r="B82" s="52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54"/>
      <c r="N82" s="55"/>
      <c r="O82" s="56"/>
    </row>
    <row r="83" spans="1:15" ht="15">
      <c r="A83" s="18">
        <v>1974</v>
      </c>
      <c r="B83" s="52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4"/>
      <c r="N83" s="55"/>
      <c r="O83" s="56"/>
    </row>
    <row r="84" spans="1:15" ht="15">
      <c r="A84" s="18">
        <v>1975</v>
      </c>
      <c r="B84" s="52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4"/>
      <c r="N84" s="55"/>
      <c r="O84" s="56"/>
    </row>
    <row r="85" spans="1:15" ht="15">
      <c r="A85" s="18">
        <v>1976</v>
      </c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4"/>
      <c r="N85" s="55"/>
      <c r="O85" s="56"/>
    </row>
    <row r="86" spans="1:15" ht="15">
      <c r="A86" s="18">
        <v>1977</v>
      </c>
      <c r="B86" s="52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4"/>
      <c r="N86" s="55"/>
      <c r="O86" s="56"/>
    </row>
    <row r="87" spans="1:15" ht="15">
      <c r="A87" s="18">
        <v>1978</v>
      </c>
      <c r="B87" s="52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4"/>
      <c r="N87" s="55"/>
      <c r="O87" s="56"/>
    </row>
    <row r="88" spans="1:15" ht="15">
      <c r="A88" s="18">
        <v>1979</v>
      </c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4"/>
      <c r="N88" s="55"/>
      <c r="O88" s="56"/>
    </row>
    <row r="89" spans="1:15" ht="15">
      <c r="A89" s="18">
        <v>1980</v>
      </c>
      <c r="B89" s="52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4"/>
      <c r="N89" s="55"/>
      <c r="O89" s="56"/>
    </row>
    <row r="90" spans="1:15" ht="15">
      <c r="A90" s="18">
        <v>1981</v>
      </c>
      <c r="B90" s="52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4"/>
      <c r="N90" s="55"/>
      <c r="O90" s="56"/>
    </row>
    <row r="91" spans="1:15" ht="15">
      <c r="A91" s="18">
        <v>1982</v>
      </c>
      <c r="B91" s="52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4"/>
      <c r="N91" s="55"/>
      <c r="O91" s="56"/>
    </row>
    <row r="92" spans="1:15" ht="15">
      <c r="A92" s="18">
        <v>1983</v>
      </c>
      <c r="B92" s="52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4"/>
      <c r="N92" s="55"/>
      <c r="O92" s="56"/>
    </row>
    <row r="93" spans="1:15" ht="15">
      <c r="A93" s="18">
        <v>1984</v>
      </c>
      <c r="B93" s="52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4"/>
      <c r="N93" s="55"/>
      <c r="O93" s="56"/>
    </row>
    <row r="94" spans="1:15" ht="15">
      <c r="A94" s="18">
        <v>1985</v>
      </c>
      <c r="B94" s="52"/>
      <c r="C94" s="53"/>
      <c r="D94" s="53"/>
      <c r="E94" s="53"/>
      <c r="F94" s="53"/>
      <c r="G94" s="53"/>
      <c r="H94" s="53"/>
      <c r="I94" s="53"/>
      <c r="J94" s="53"/>
      <c r="K94" s="53"/>
      <c r="L94" s="53"/>
      <c r="M94" s="54"/>
      <c r="N94" s="55"/>
      <c r="O94" s="56"/>
    </row>
    <row r="95" spans="1:15" ht="15">
      <c r="A95" s="18">
        <v>1986</v>
      </c>
      <c r="B95" s="52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4"/>
      <c r="N95" s="55"/>
      <c r="O95" s="56"/>
    </row>
    <row r="96" spans="1:15" ht="15">
      <c r="A96" s="18">
        <v>1987</v>
      </c>
      <c r="B96" s="52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4"/>
      <c r="N96" s="55"/>
      <c r="O96" s="56"/>
    </row>
    <row r="97" spans="1:15" ht="15">
      <c r="A97" s="18">
        <v>1988</v>
      </c>
      <c r="B97" s="52"/>
      <c r="C97" s="53"/>
      <c r="D97" s="53"/>
      <c r="E97" s="53"/>
      <c r="F97" s="53"/>
      <c r="G97" s="53"/>
      <c r="H97" s="53"/>
      <c r="I97" s="53"/>
      <c r="J97" s="53"/>
      <c r="K97" s="53"/>
      <c r="L97" s="53"/>
      <c r="M97" s="54"/>
      <c r="N97" s="55"/>
      <c r="O97" s="56"/>
    </row>
    <row r="98" spans="1:15" ht="15">
      <c r="A98" s="18">
        <v>1989</v>
      </c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4"/>
      <c r="N98" s="55"/>
      <c r="O98" s="56"/>
    </row>
    <row r="99" spans="1:15" ht="15">
      <c r="A99" s="18">
        <v>1990</v>
      </c>
      <c r="B99" s="52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4"/>
      <c r="N99" s="55"/>
      <c r="O99" s="56"/>
    </row>
    <row r="100" spans="1:15" ht="15">
      <c r="A100" s="18">
        <v>1991</v>
      </c>
      <c r="B100" s="52"/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4"/>
      <c r="N100" s="55"/>
      <c r="O100" s="56"/>
    </row>
    <row r="101" spans="1:15" ht="15">
      <c r="A101" s="18">
        <v>1992</v>
      </c>
      <c r="B101" s="52"/>
      <c r="C101" s="53"/>
      <c r="D101" s="53"/>
      <c r="E101" s="53"/>
      <c r="F101" s="53"/>
      <c r="G101" s="53"/>
      <c r="H101" s="53"/>
      <c r="I101" s="53"/>
      <c r="J101" s="53"/>
      <c r="K101" s="53"/>
      <c r="L101" s="53"/>
      <c r="M101" s="54"/>
      <c r="N101" s="55"/>
      <c r="O101" s="56"/>
    </row>
    <row r="102" spans="1:15" ht="15">
      <c r="A102" s="18">
        <v>1993</v>
      </c>
      <c r="B102" s="52"/>
      <c r="C102" s="53"/>
      <c r="D102" s="53"/>
      <c r="E102" s="53"/>
      <c r="F102" s="53"/>
      <c r="G102" s="53"/>
      <c r="H102" s="53"/>
      <c r="I102" s="53"/>
      <c r="J102" s="53"/>
      <c r="K102" s="53"/>
      <c r="L102" s="53"/>
      <c r="M102" s="54"/>
      <c r="N102" s="55"/>
      <c r="O102" s="56"/>
    </row>
    <row r="103" spans="1:15" ht="15">
      <c r="A103" s="18">
        <v>1994</v>
      </c>
      <c r="B103" s="52"/>
      <c r="C103" s="53"/>
      <c r="D103" s="53"/>
      <c r="E103" s="53"/>
      <c r="F103" s="53"/>
      <c r="G103" s="53"/>
      <c r="H103" s="53"/>
      <c r="I103" s="53"/>
      <c r="J103" s="53"/>
      <c r="K103" s="53"/>
      <c r="L103" s="53"/>
      <c r="M103" s="54"/>
      <c r="N103" s="55"/>
      <c r="O103" s="56"/>
    </row>
    <row r="104" spans="1:15" ht="15">
      <c r="A104" s="18">
        <v>1995</v>
      </c>
      <c r="B104" s="52"/>
      <c r="C104" s="53"/>
      <c r="D104" s="53"/>
      <c r="E104" s="53"/>
      <c r="F104" s="53"/>
      <c r="G104" s="53"/>
      <c r="H104" s="53"/>
      <c r="I104" s="53"/>
      <c r="J104" s="53"/>
      <c r="K104" s="53"/>
      <c r="L104" s="53"/>
      <c r="M104" s="54"/>
      <c r="N104" s="55"/>
      <c r="O104" s="56"/>
    </row>
    <row r="105" spans="1:15" ht="15">
      <c r="A105" s="18">
        <v>1996</v>
      </c>
      <c r="B105" s="52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4"/>
      <c r="N105" s="55"/>
      <c r="O105" s="56"/>
    </row>
    <row r="106" spans="1:16" ht="15">
      <c r="A106" s="18">
        <v>1997</v>
      </c>
      <c r="B106" s="52"/>
      <c r="C106" s="53"/>
      <c r="D106" s="53"/>
      <c r="E106" s="53"/>
      <c r="F106" s="53"/>
      <c r="G106" s="53"/>
      <c r="H106" s="53"/>
      <c r="I106" s="53"/>
      <c r="J106" s="53"/>
      <c r="K106" s="53"/>
      <c r="L106" s="53"/>
      <c r="M106" s="54"/>
      <c r="N106" s="55"/>
      <c r="O106" s="56"/>
      <c r="P106" s="62"/>
    </row>
    <row r="107" spans="1:15" ht="15">
      <c r="A107" s="18">
        <v>1998</v>
      </c>
      <c r="B107" s="52"/>
      <c r="C107" s="53"/>
      <c r="D107" s="53"/>
      <c r="E107" s="53"/>
      <c r="F107" s="53"/>
      <c r="G107" s="53"/>
      <c r="H107" s="53"/>
      <c r="I107" s="53"/>
      <c r="J107" s="53"/>
      <c r="K107" s="53"/>
      <c r="L107" s="53"/>
      <c r="M107" s="54"/>
      <c r="N107" s="55"/>
      <c r="O107" s="56"/>
    </row>
    <row r="108" spans="1:15" ht="15">
      <c r="A108" s="18">
        <v>1999</v>
      </c>
      <c r="B108" s="52"/>
      <c r="C108" s="53"/>
      <c r="D108" s="53"/>
      <c r="E108" s="53"/>
      <c r="F108" s="53"/>
      <c r="G108" s="53"/>
      <c r="H108" s="53"/>
      <c r="I108" s="53"/>
      <c r="J108" s="53"/>
      <c r="K108" s="53"/>
      <c r="L108" s="53"/>
      <c r="M108" s="54"/>
      <c r="N108" s="55"/>
      <c r="O108" s="56"/>
    </row>
    <row r="109" spans="1:15" ht="15">
      <c r="A109" s="18">
        <v>2000</v>
      </c>
      <c r="B109" s="52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4"/>
      <c r="N109" s="55"/>
      <c r="O109" s="56"/>
    </row>
    <row r="110" spans="1:15" ht="15">
      <c r="A110" s="18">
        <v>2001</v>
      </c>
      <c r="B110" s="57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9"/>
      <c r="N110" s="60"/>
      <c r="O110" s="61"/>
    </row>
    <row r="111" spans="1:15" ht="15">
      <c r="A111" s="18">
        <v>2002</v>
      </c>
      <c r="B111" s="57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9"/>
      <c r="N111" s="60"/>
      <c r="O111" s="61"/>
    </row>
    <row r="112" spans="1:15" ht="15">
      <c r="A112" s="18">
        <v>2003</v>
      </c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9"/>
      <c r="N112" s="60"/>
      <c r="O112" s="61"/>
    </row>
    <row r="113" spans="1:15" ht="15">
      <c r="A113" s="18">
        <v>2004</v>
      </c>
      <c r="B113" s="57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9"/>
      <c r="N113" s="60"/>
      <c r="O113" s="61"/>
    </row>
    <row r="114" spans="1:15" ht="15">
      <c r="A114" s="18">
        <v>2005</v>
      </c>
      <c r="B114" s="57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9"/>
      <c r="N114" s="60"/>
      <c r="O114" s="61"/>
    </row>
    <row r="115" spans="1:15" ht="15">
      <c r="A115" s="18">
        <v>2006</v>
      </c>
      <c r="B115" s="57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9"/>
      <c r="N115" s="60"/>
      <c r="O115" s="61"/>
    </row>
    <row r="116" spans="1:15" ht="15">
      <c r="A116" s="18">
        <v>2007</v>
      </c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9"/>
      <c r="N116" s="60"/>
      <c r="O116" s="61"/>
    </row>
    <row r="117" spans="1:15" ht="15">
      <c r="A117" s="18">
        <v>2008</v>
      </c>
      <c r="B117" s="57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9"/>
      <c r="N117" s="60"/>
      <c r="O117" s="61"/>
    </row>
    <row r="118" spans="1:15" ht="15">
      <c r="A118" s="18">
        <v>2009</v>
      </c>
      <c r="B118" s="57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9"/>
      <c r="N118" s="60"/>
      <c r="O118" s="61"/>
    </row>
    <row r="119" spans="1:15" ht="15">
      <c r="A119" s="18">
        <v>2010</v>
      </c>
      <c r="B119" s="57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9"/>
      <c r="N119" s="60"/>
      <c r="O119" s="61"/>
    </row>
    <row r="120" spans="1:15" ht="15">
      <c r="A120" s="18">
        <v>2011</v>
      </c>
      <c r="B120" s="57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9"/>
      <c r="N120" s="60"/>
      <c r="O120" s="61"/>
    </row>
    <row r="121" spans="1:15" ht="15.75" thickBot="1">
      <c r="A121" s="18">
        <v>2012</v>
      </c>
      <c r="B121" s="57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9"/>
      <c r="N121" s="60"/>
      <c r="O121" s="61"/>
    </row>
    <row r="122" spans="1:15" ht="15.75" thickBot="1">
      <c r="A122" s="16" t="s">
        <v>14</v>
      </c>
      <c r="B122" s="63">
        <f>MAX(B9:B121)</f>
        <v>0</v>
      </c>
      <c r="C122" s="63">
        <f aca="true" t="shared" si="0" ref="C122:M122">MAX(C9:C121)</f>
        <v>0</v>
      </c>
      <c r="D122" s="63">
        <f t="shared" si="0"/>
        <v>0</v>
      </c>
      <c r="E122" s="63">
        <f t="shared" si="0"/>
        <v>0</v>
      </c>
      <c r="F122" s="63">
        <f t="shared" si="0"/>
        <v>0</v>
      </c>
      <c r="G122" s="63">
        <f t="shared" si="0"/>
        <v>0</v>
      </c>
      <c r="H122" s="63">
        <f t="shared" si="0"/>
        <v>0</v>
      </c>
      <c r="I122" s="63">
        <f t="shared" si="0"/>
        <v>0</v>
      </c>
      <c r="J122" s="63">
        <f t="shared" si="0"/>
        <v>0</v>
      </c>
      <c r="K122" s="63">
        <f t="shared" si="0"/>
        <v>0</v>
      </c>
      <c r="L122" s="63">
        <f t="shared" si="0"/>
        <v>0</v>
      </c>
      <c r="M122" s="63">
        <f t="shared" si="0"/>
        <v>0</v>
      </c>
      <c r="N122" s="128">
        <f>MAX(N9:N121)</f>
        <v>0</v>
      </c>
      <c r="O122" s="129"/>
    </row>
  </sheetData>
  <sheetProtection/>
  <mergeCells count="9">
    <mergeCell ref="N8:O8"/>
    <mergeCell ref="N122:O122"/>
    <mergeCell ref="A6:O6"/>
    <mergeCell ref="B2:K2"/>
    <mergeCell ref="J3:J4"/>
    <mergeCell ref="K3:K4"/>
    <mergeCell ref="E3:G4"/>
    <mergeCell ref="B3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19"/>
  <sheetViews>
    <sheetView zoomScalePageLayoutView="0" workbookViewId="0" topLeftCell="A1">
      <selection activeCell="L109" sqref="L109"/>
    </sheetView>
  </sheetViews>
  <sheetFormatPr defaultColWidth="11.421875" defaultRowHeight="15"/>
  <cols>
    <col min="2" max="2" width="6.57421875" style="0" customWidth="1"/>
    <col min="3" max="3" width="10.00390625" style="0" customWidth="1"/>
    <col min="4" max="4" width="12.421875" style="0" bestFit="1" customWidth="1"/>
    <col min="9" max="9" width="7.8515625" style="0" customWidth="1"/>
    <col min="17" max="17" width="13.140625" style="0" customWidth="1"/>
  </cols>
  <sheetData>
    <row r="2" spans="2:7" ht="18.75">
      <c r="B2" s="19" t="s">
        <v>43</v>
      </c>
      <c r="C2" s="20"/>
      <c r="D2" s="20"/>
      <c r="E2" s="20"/>
      <c r="F2" s="20"/>
      <c r="G2" s="20"/>
    </row>
    <row r="3" ht="15.75" thickBot="1"/>
    <row r="4" spans="2:6" ht="15">
      <c r="B4" s="146" t="s">
        <v>62</v>
      </c>
      <c r="C4" s="148" t="s">
        <v>0</v>
      </c>
      <c r="D4" s="24" t="s">
        <v>15</v>
      </c>
      <c r="E4" s="148" t="s">
        <v>16</v>
      </c>
      <c r="F4" s="150"/>
    </row>
    <row r="5" spans="2:6" ht="15.75" thickBot="1">
      <c r="B5" s="147"/>
      <c r="C5" s="149"/>
      <c r="D5" s="25" t="s">
        <v>17</v>
      </c>
      <c r="E5" s="26" t="s">
        <v>18</v>
      </c>
      <c r="F5" s="27" t="s">
        <v>19</v>
      </c>
    </row>
    <row r="6" spans="2:6" ht="15">
      <c r="B6" s="21">
        <v>1</v>
      </c>
      <c r="C6" s="64">
        <f>'Registros Pluviómetro'!A9</f>
        <v>1900</v>
      </c>
      <c r="D6" s="64">
        <f>'Registros Pluviómetro'!O9</f>
        <v>0</v>
      </c>
      <c r="E6" s="65">
        <f>'Registros Pluviómetro'!N9</f>
        <v>0</v>
      </c>
      <c r="F6" s="71">
        <f aca="true" t="shared" si="0" ref="F6:F37">(E6-$I$89)^2</f>
        <v>0</v>
      </c>
    </row>
    <row r="7" spans="2:6" ht="15">
      <c r="B7" s="22">
        <f>B6+1</f>
        <v>2</v>
      </c>
      <c r="C7" s="66">
        <f>'Registros Pluviómetro'!A10</f>
        <v>1901</v>
      </c>
      <c r="D7" s="66">
        <f>'Registros Pluviómetro'!O10</f>
        <v>0</v>
      </c>
      <c r="E7" s="67">
        <f>'Registros Pluviómetro'!N10</f>
        <v>0</v>
      </c>
      <c r="F7" s="72">
        <f t="shared" si="0"/>
        <v>0</v>
      </c>
    </row>
    <row r="8" spans="2:6" ht="15">
      <c r="B8" s="22">
        <f aca="true" t="shared" si="1" ref="B8:B71">B7+1</f>
        <v>3</v>
      </c>
      <c r="C8" s="66">
        <f>'Registros Pluviómetro'!A11</f>
        <v>1902</v>
      </c>
      <c r="D8" s="66">
        <f>'Registros Pluviómetro'!O11</f>
        <v>0</v>
      </c>
      <c r="E8" s="67">
        <f>'Registros Pluviómetro'!N11</f>
        <v>0</v>
      </c>
      <c r="F8" s="72">
        <f t="shared" si="0"/>
        <v>0</v>
      </c>
    </row>
    <row r="9" spans="2:6" ht="15">
      <c r="B9" s="22">
        <f t="shared" si="1"/>
        <v>4</v>
      </c>
      <c r="C9" s="66">
        <f>'Registros Pluviómetro'!A12</f>
        <v>1903</v>
      </c>
      <c r="D9" s="66">
        <f>'Registros Pluviómetro'!O12</f>
        <v>0</v>
      </c>
      <c r="E9" s="67">
        <f>'Registros Pluviómetro'!N12</f>
        <v>0</v>
      </c>
      <c r="F9" s="72">
        <f t="shared" si="0"/>
        <v>0</v>
      </c>
    </row>
    <row r="10" spans="2:6" ht="15">
      <c r="B10" s="22">
        <f t="shared" si="1"/>
        <v>5</v>
      </c>
      <c r="C10" s="66">
        <f>'Registros Pluviómetro'!A13</f>
        <v>1904</v>
      </c>
      <c r="D10" s="66">
        <f>'Registros Pluviómetro'!O13</f>
        <v>0</v>
      </c>
      <c r="E10" s="67">
        <f>'Registros Pluviómetro'!N13</f>
        <v>0</v>
      </c>
      <c r="F10" s="72">
        <f t="shared" si="0"/>
        <v>0</v>
      </c>
    </row>
    <row r="11" spans="2:6" ht="15">
      <c r="B11" s="22">
        <f t="shared" si="1"/>
        <v>6</v>
      </c>
      <c r="C11" s="66">
        <f>'Registros Pluviómetro'!A14</f>
        <v>1905</v>
      </c>
      <c r="D11" s="66">
        <f>'Registros Pluviómetro'!O14</f>
        <v>0</v>
      </c>
      <c r="E11" s="67">
        <f>'Registros Pluviómetro'!N14</f>
        <v>0</v>
      </c>
      <c r="F11" s="72">
        <f t="shared" si="0"/>
        <v>0</v>
      </c>
    </row>
    <row r="12" spans="2:6" ht="15">
      <c r="B12" s="22">
        <f t="shared" si="1"/>
        <v>7</v>
      </c>
      <c r="C12" s="66">
        <f>'Registros Pluviómetro'!A15</f>
        <v>1906</v>
      </c>
      <c r="D12" s="66">
        <f>'Registros Pluviómetro'!O15</f>
        <v>0</v>
      </c>
      <c r="E12" s="67">
        <f>'Registros Pluviómetro'!N15</f>
        <v>0</v>
      </c>
      <c r="F12" s="72">
        <f t="shared" si="0"/>
        <v>0</v>
      </c>
    </row>
    <row r="13" spans="2:6" ht="15">
      <c r="B13" s="22">
        <f t="shared" si="1"/>
        <v>8</v>
      </c>
      <c r="C13" s="66">
        <f>'Registros Pluviómetro'!A16</f>
        <v>1907</v>
      </c>
      <c r="D13" s="66">
        <f>'Registros Pluviómetro'!O16</f>
        <v>0</v>
      </c>
      <c r="E13" s="67">
        <f>'Registros Pluviómetro'!N16</f>
        <v>0</v>
      </c>
      <c r="F13" s="72">
        <f t="shared" si="0"/>
        <v>0</v>
      </c>
    </row>
    <row r="14" spans="2:6" ht="15">
      <c r="B14" s="22">
        <f t="shared" si="1"/>
        <v>9</v>
      </c>
      <c r="C14" s="66">
        <f>'Registros Pluviómetro'!A17</f>
        <v>1908</v>
      </c>
      <c r="D14" s="66">
        <f>'Registros Pluviómetro'!O17</f>
        <v>0</v>
      </c>
      <c r="E14" s="67">
        <f>'Registros Pluviómetro'!N17</f>
        <v>0</v>
      </c>
      <c r="F14" s="72">
        <f t="shared" si="0"/>
        <v>0</v>
      </c>
    </row>
    <row r="15" spans="2:6" ht="15">
      <c r="B15" s="22">
        <f t="shared" si="1"/>
        <v>10</v>
      </c>
      <c r="C15" s="66">
        <f>'Registros Pluviómetro'!A18</f>
        <v>1909</v>
      </c>
      <c r="D15" s="66">
        <f>'Registros Pluviómetro'!O18</f>
        <v>0</v>
      </c>
      <c r="E15" s="67">
        <f>'Registros Pluviómetro'!N18</f>
        <v>0</v>
      </c>
      <c r="F15" s="72">
        <f t="shared" si="0"/>
        <v>0</v>
      </c>
    </row>
    <row r="16" spans="2:6" ht="15">
      <c r="B16" s="22">
        <f t="shared" si="1"/>
        <v>11</v>
      </c>
      <c r="C16" s="66">
        <f>'Registros Pluviómetro'!A19</f>
        <v>1910</v>
      </c>
      <c r="D16" s="66">
        <f>'Registros Pluviómetro'!O19</f>
        <v>0</v>
      </c>
      <c r="E16" s="67">
        <f>'Registros Pluviómetro'!N19</f>
        <v>0</v>
      </c>
      <c r="F16" s="72">
        <f t="shared" si="0"/>
        <v>0</v>
      </c>
    </row>
    <row r="17" spans="2:6" ht="15">
      <c r="B17" s="22">
        <f t="shared" si="1"/>
        <v>12</v>
      </c>
      <c r="C17" s="66">
        <f>'Registros Pluviómetro'!A20</f>
        <v>1911</v>
      </c>
      <c r="D17" s="66">
        <f>'Registros Pluviómetro'!O20</f>
        <v>0</v>
      </c>
      <c r="E17" s="67">
        <f>'Registros Pluviómetro'!N20</f>
        <v>0</v>
      </c>
      <c r="F17" s="72">
        <f t="shared" si="0"/>
        <v>0</v>
      </c>
    </row>
    <row r="18" spans="2:6" ht="15">
      <c r="B18" s="22">
        <f t="shared" si="1"/>
        <v>13</v>
      </c>
      <c r="C18" s="66">
        <f>'Registros Pluviómetro'!A21</f>
        <v>1912</v>
      </c>
      <c r="D18" s="66">
        <f>'Registros Pluviómetro'!O21</f>
        <v>0</v>
      </c>
      <c r="E18" s="67">
        <f>'Registros Pluviómetro'!N21</f>
        <v>0</v>
      </c>
      <c r="F18" s="72">
        <f t="shared" si="0"/>
        <v>0</v>
      </c>
    </row>
    <row r="19" spans="2:6" ht="15">
      <c r="B19" s="22">
        <f t="shared" si="1"/>
        <v>14</v>
      </c>
      <c r="C19" s="66">
        <f>'Registros Pluviómetro'!A22</f>
        <v>1913</v>
      </c>
      <c r="D19" s="66">
        <f>'Registros Pluviómetro'!O22</f>
        <v>0</v>
      </c>
      <c r="E19" s="67">
        <f>'Registros Pluviómetro'!N22</f>
        <v>0</v>
      </c>
      <c r="F19" s="72">
        <f t="shared" si="0"/>
        <v>0</v>
      </c>
    </row>
    <row r="20" spans="2:6" ht="15">
      <c r="B20" s="22">
        <f t="shared" si="1"/>
        <v>15</v>
      </c>
      <c r="C20" s="66">
        <f>'Registros Pluviómetro'!A23</f>
        <v>1914</v>
      </c>
      <c r="D20" s="66">
        <f>'Registros Pluviómetro'!O23</f>
        <v>0</v>
      </c>
      <c r="E20" s="67">
        <f>'Registros Pluviómetro'!N23</f>
        <v>0</v>
      </c>
      <c r="F20" s="72">
        <f t="shared" si="0"/>
        <v>0</v>
      </c>
    </row>
    <row r="21" spans="2:6" ht="15">
      <c r="B21" s="22">
        <f t="shared" si="1"/>
        <v>16</v>
      </c>
      <c r="C21" s="66">
        <f>'Registros Pluviómetro'!A24</f>
        <v>1915</v>
      </c>
      <c r="D21" s="66">
        <f>'Registros Pluviómetro'!O24</f>
        <v>0</v>
      </c>
      <c r="E21" s="67">
        <f>'Registros Pluviómetro'!N24</f>
        <v>0</v>
      </c>
      <c r="F21" s="72">
        <f t="shared" si="0"/>
        <v>0</v>
      </c>
    </row>
    <row r="22" spans="2:6" ht="15">
      <c r="B22" s="22">
        <f t="shared" si="1"/>
        <v>17</v>
      </c>
      <c r="C22" s="66">
        <f>'Registros Pluviómetro'!A25</f>
        <v>1916</v>
      </c>
      <c r="D22" s="66">
        <f>'Registros Pluviómetro'!O25</f>
        <v>0</v>
      </c>
      <c r="E22" s="67">
        <f>'Registros Pluviómetro'!N25</f>
        <v>0</v>
      </c>
      <c r="F22" s="72">
        <f t="shared" si="0"/>
        <v>0</v>
      </c>
    </row>
    <row r="23" spans="2:6" ht="15">
      <c r="B23" s="22">
        <f t="shared" si="1"/>
        <v>18</v>
      </c>
      <c r="C23" s="66">
        <f>'Registros Pluviómetro'!A26</f>
        <v>1917</v>
      </c>
      <c r="D23" s="66">
        <f>'Registros Pluviómetro'!O26</f>
        <v>0</v>
      </c>
      <c r="E23" s="67">
        <f>'Registros Pluviómetro'!N26</f>
        <v>0</v>
      </c>
      <c r="F23" s="72">
        <f t="shared" si="0"/>
        <v>0</v>
      </c>
    </row>
    <row r="24" spans="2:6" ht="15">
      <c r="B24" s="22">
        <f t="shared" si="1"/>
        <v>19</v>
      </c>
      <c r="C24" s="66">
        <f>'Registros Pluviómetro'!A27</f>
        <v>1918</v>
      </c>
      <c r="D24" s="66">
        <f>'Registros Pluviómetro'!O27</f>
        <v>0</v>
      </c>
      <c r="E24" s="67">
        <f>'Registros Pluviómetro'!N27</f>
        <v>0</v>
      </c>
      <c r="F24" s="72">
        <f t="shared" si="0"/>
        <v>0</v>
      </c>
    </row>
    <row r="25" spans="2:6" ht="15">
      <c r="B25" s="22">
        <f t="shared" si="1"/>
        <v>20</v>
      </c>
      <c r="C25" s="66">
        <f>'Registros Pluviómetro'!A28</f>
        <v>1919</v>
      </c>
      <c r="D25" s="66">
        <f>'Registros Pluviómetro'!O28</f>
        <v>0</v>
      </c>
      <c r="E25" s="67">
        <f>'Registros Pluviómetro'!N28</f>
        <v>0</v>
      </c>
      <c r="F25" s="72">
        <f t="shared" si="0"/>
        <v>0</v>
      </c>
    </row>
    <row r="26" spans="2:6" ht="15">
      <c r="B26" s="22">
        <f t="shared" si="1"/>
        <v>21</v>
      </c>
      <c r="C26" s="66">
        <f>'Registros Pluviómetro'!A29</f>
        <v>1920</v>
      </c>
      <c r="D26" s="66">
        <f>'Registros Pluviómetro'!O29</f>
        <v>0</v>
      </c>
      <c r="E26" s="67">
        <f>'Registros Pluviómetro'!N29</f>
        <v>0</v>
      </c>
      <c r="F26" s="72">
        <f t="shared" si="0"/>
        <v>0</v>
      </c>
    </row>
    <row r="27" spans="2:6" ht="15">
      <c r="B27" s="22">
        <f t="shared" si="1"/>
        <v>22</v>
      </c>
      <c r="C27" s="66">
        <f>'Registros Pluviómetro'!A30</f>
        <v>1921</v>
      </c>
      <c r="D27" s="66">
        <f>'Registros Pluviómetro'!O30</f>
        <v>0</v>
      </c>
      <c r="E27" s="67">
        <f>'Registros Pluviómetro'!N30</f>
        <v>0</v>
      </c>
      <c r="F27" s="72">
        <f t="shared" si="0"/>
        <v>0</v>
      </c>
    </row>
    <row r="28" spans="2:6" ht="15">
      <c r="B28" s="22">
        <f t="shared" si="1"/>
        <v>23</v>
      </c>
      <c r="C28" s="66">
        <f>'Registros Pluviómetro'!A31</f>
        <v>1922</v>
      </c>
      <c r="D28" s="66">
        <f>'Registros Pluviómetro'!O31</f>
        <v>0</v>
      </c>
      <c r="E28" s="67">
        <f>'Registros Pluviómetro'!N31</f>
        <v>0</v>
      </c>
      <c r="F28" s="72">
        <f t="shared" si="0"/>
        <v>0</v>
      </c>
    </row>
    <row r="29" spans="2:6" ht="15">
      <c r="B29" s="22">
        <f t="shared" si="1"/>
        <v>24</v>
      </c>
      <c r="C29" s="66">
        <f>'Registros Pluviómetro'!A32</f>
        <v>1923</v>
      </c>
      <c r="D29" s="66">
        <f>'Registros Pluviómetro'!O32</f>
        <v>0</v>
      </c>
      <c r="E29" s="67">
        <f>'Registros Pluviómetro'!N32</f>
        <v>0</v>
      </c>
      <c r="F29" s="72">
        <f t="shared" si="0"/>
        <v>0</v>
      </c>
    </row>
    <row r="30" spans="2:6" ht="15">
      <c r="B30" s="22">
        <f t="shared" si="1"/>
        <v>25</v>
      </c>
      <c r="C30" s="66">
        <f>'Registros Pluviómetro'!A33</f>
        <v>1924</v>
      </c>
      <c r="D30" s="66">
        <f>'Registros Pluviómetro'!O33</f>
        <v>0</v>
      </c>
      <c r="E30" s="67">
        <f>'Registros Pluviómetro'!N33</f>
        <v>0</v>
      </c>
      <c r="F30" s="72">
        <f t="shared" si="0"/>
        <v>0</v>
      </c>
    </row>
    <row r="31" spans="2:6" ht="15">
      <c r="B31" s="22">
        <f t="shared" si="1"/>
        <v>26</v>
      </c>
      <c r="C31" s="66">
        <f>'Registros Pluviómetro'!A34</f>
        <v>1925</v>
      </c>
      <c r="D31" s="66">
        <f>'Registros Pluviómetro'!O34</f>
        <v>0</v>
      </c>
      <c r="E31" s="67">
        <f>'Registros Pluviómetro'!N34</f>
        <v>0</v>
      </c>
      <c r="F31" s="72">
        <f t="shared" si="0"/>
        <v>0</v>
      </c>
    </row>
    <row r="32" spans="2:6" ht="15">
      <c r="B32" s="22">
        <f t="shared" si="1"/>
        <v>27</v>
      </c>
      <c r="C32" s="66">
        <f>'Registros Pluviómetro'!A35</f>
        <v>1926</v>
      </c>
      <c r="D32" s="66">
        <f>'Registros Pluviómetro'!O35</f>
        <v>0</v>
      </c>
      <c r="E32" s="67">
        <f>'Registros Pluviómetro'!N35</f>
        <v>0</v>
      </c>
      <c r="F32" s="72">
        <f t="shared" si="0"/>
        <v>0</v>
      </c>
    </row>
    <row r="33" spans="2:6" ht="15">
      <c r="B33" s="22">
        <f t="shared" si="1"/>
        <v>28</v>
      </c>
      <c r="C33" s="66">
        <f>'Registros Pluviómetro'!A36</f>
        <v>1927</v>
      </c>
      <c r="D33" s="66">
        <f>'Registros Pluviómetro'!O36</f>
        <v>0</v>
      </c>
      <c r="E33" s="67">
        <f>'Registros Pluviómetro'!N36</f>
        <v>0</v>
      </c>
      <c r="F33" s="72">
        <f t="shared" si="0"/>
        <v>0</v>
      </c>
    </row>
    <row r="34" spans="2:6" ht="15">
      <c r="B34" s="22">
        <f t="shared" si="1"/>
        <v>29</v>
      </c>
      <c r="C34" s="66">
        <f>'Registros Pluviómetro'!A37</f>
        <v>1928</v>
      </c>
      <c r="D34" s="66">
        <f>'Registros Pluviómetro'!O37</f>
        <v>0</v>
      </c>
      <c r="E34" s="67">
        <f>'Registros Pluviómetro'!N37</f>
        <v>0</v>
      </c>
      <c r="F34" s="72">
        <f t="shared" si="0"/>
        <v>0</v>
      </c>
    </row>
    <row r="35" spans="2:6" ht="15">
      <c r="B35" s="22">
        <f t="shared" si="1"/>
        <v>30</v>
      </c>
      <c r="C35" s="66">
        <f>'Registros Pluviómetro'!A38</f>
        <v>1929</v>
      </c>
      <c r="D35" s="66">
        <f>'Registros Pluviómetro'!O38</f>
        <v>0</v>
      </c>
      <c r="E35" s="67">
        <f>'Registros Pluviómetro'!N38</f>
        <v>0</v>
      </c>
      <c r="F35" s="72">
        <f t="shared" si="0"/>
        <v>0</v>
      </c>
    </row>
    <row r="36" spans="2:6" ht="15">
      <c r="B36" s="22">
        <f t="shared" si="1"/>
        <v>31</v>
      </c>
      <c r="C36" s="66">
        <f>'Registros Pluviómetro'!A39</f>
        <v>1930</v>
      </c>
      <c r="D36" s="66">
        <f>'Registros Pluviómetro'!O39</f>
        <v>0</v>
      </c>
      <c r="E36" s="67">
        <f>'Registros Pluviómetro'!N39</f>
        <v>0</v>
      </c>
      <c r="F36" s="72">
        <f t="shared" si="0"/>
        <v>0</v>
      </c>
    </row>
    <row r="37" spans="2:6" ht="15">
      <c r="B37" s="22">
        <f t="shared" si="1"/>
        <v>32</v>
      </c>
      <c r="C37" s="66">
        <f>'Registros Pluviómetro'!A40</f>
        <v>1931</v>
      </c>
      <c r="D37" s="66">
        <f>'Registros Pluviómetro'!O40</f>
        <v>0</v>
      </c>
      <c r="E37" s="67">
        <f>'Registros Pluviómetro'!N40</f>
        <v>0</v>
      </c>
      <c r="F37" s="72">
        <f t="shared" si="0"/>
        <v>0</v>
      </c>
    </row>
    <row r="38" spans="2:6" ht="15">
      <c r="B38" s="22">
        <f t="shared" si="1"/>
        <v>33</v>
      </c>
      <c r="C38" s="66">
        <f>'Registros Pluviómetro'!A41</f>
        <v>1932</v>
      </c>
      <c r="D38" s="66">
        <f>'Registros Pluviómetro'!O41</f>
        <v>0</v>
      </c>
      <c r="E38" s="67">
        <f>'Registros Pluviómetro'!N41</f>
        <v>0</v>
      </c>
      <c r="F38" s="72">
        <f aca="true" t="shared" si="2" ref="F38:F69">(E38-$I$89)^2</f>
        <v>0</v>
      </c>
    </row>
    <row r="39" spans="2:6" ht="15">
      <c r="B39" s="22">
        <f t="shared" si="1"/>
        <v>34</v>
      </c>
      <c r="C39" s="66">
        <f>'Registros Pluviómetro'!A42</f>
        <v>1933</v>
      </c>
      <c r="D39" s="66">
        <f>'Registros Pluviómetro'!O42</f>
        <v>0</v>
      </c>
      <c r="E39" s="67">
        <f>'Registros Pluviómetro'!N42</f>
        <v>0</v>
      </c>
      <c r="F39" s="72">
        <f t="shared" si="2"/>
        <v>0</v>
      </c>
    </row>
    <row r="40" spans="2:6" ht="15">
      <c r="B40" s="22">
        <f t="shared" si="1"/>
        <v>35</v>
      </c>
      <c r="C40" s="66">
        <f>'Registros Pluviómetro'!A43</f>
        <v>1934</v>
      </c>
      <c r="D40" s="66">
        <f>'Registros Pluviómetro'!O43</f>
        <v>0</v>
      </c>
      <c r="E40" s="67">
        <f>'Registros Pluviómetro'!N43</f>
        <v>0</v>
      </c>
      <c r="F40" s="72">
        <f t="shared" si="2"/>
        <v>0</v>
      </c>
    </row>
    <row r="41" spans="2:6" ht="15">
      <c r="B41" s="22">
        <f t="shared" si="1"/>
        <v>36</v>
      </c>
      <c r="C41" s="66">
        <f>'Registros Pluviómetro'!A44</f>
        <v>1935</v>
      </c>
      <c r="D41" s="66">
        <f>'Registros Pluviómetro'!O44</f>
        <v>0</v>
      </c>
      <c r="E41" s="67">
        <f>'Registros Pluviómetro'!N44</f>
        <v>0</v>
      </c>
      <c r="F41" s="72">
        <f t="shared" si="2"/>
        <v>0</v>
      </c>
    </row>
    <row r="42" spans="2:6" ht="15">
      <c r="B42" s="22">
        <f t="shared" si="1"/>
        <v>37</v>
      </c>
      <c r="C42" s="66">
        <f>'Registros Pluviómetro'!A45</f>
        <v>1936</v>
      </c>
      <c r="D42" s="66">
        <f>'Registros Pluviómetro'!O45</f>
        <v>0</v>
      </c>
      <c r="E42" s="67">
        <f>'Registros Pluviómetro'!N45</f>
        <v>0</v>
      </c>
      <c r="F42" s="72">
        <f t="shared" si="2"/>
        <v>0</v>
      </c>
    </row>
    <row r="43" spans="2:6" ht="15">
      <c r="B43" s="22">
        <f t="shared" si="1"/>
        <v>38</v>
      </c>
      <c r="C43" s="66">
        <f>'Registros Pluviómetro'!A46</f>
        <v>1937</v>
      </c>
      <c r="D43" s="66">
        <f>'Registros Pluviómetro'!O46</f>
        <v>0</v>
      </c>
      <c r="E43" s="67">
        <f>'Registros Pluviómetro'!N46</f>
        <v>0</v>
      </c>
      <c r="F43" s="72">
        <f t="shared" si="2"/>
        <v>0</v>
      </c>
    </row>
    <row r="44" spans="2:6" ht="15">
      <c r="B44" s="22">
        <f t="shared" si="1"/>
        <v>39</v>
      </c>
      <c r="C44" s="66">
        <f>'Registros Pluviómetro'!A47</f>
        <v>1938</v>
      </c>
      <c r="D44" s="66">
        <f>'Registros Pluviómetro'!O47</f>
        <v>0</v>
      </c>
      <c r="E44" s="67">
        <f>'Registros Pluviómetro'!N47</f>
        <v>0</v>
      </c>
      <c r="F44" s="72">
        <f t="shared" si="2"/>
        <v>0</v>
      </c>
    </row>
    <row r="45" spans="2:6" ht="15">
      <c r="B45" s="22">
        <f t="shared" si="1"/>
        <v>40</v>
      </c>
      <c r="C45" s="66">
        <f>'Registros Pluviómetro'!A48</f>
        <v>1939</v>
      </c>
      <c r="D45" s="66">
        <f>'Registros Pluviómetro'!O48</f>
        <v>0</v>
      </c>
      <c r="E45" s="67">
        <f>'Registros Pluviómetro'!N48</f>
        <v>0</v>
      </c>
      <c r="F45" s="72">
        <f t="shared" si="2"/>
        <v>0</v>
      </c>
    </row>
    <row r="46" spans="2:6" ht="15">
      <c r="B46" s="22">
        <f t="shared" si="1"/>
        <v>41</v>
      </c>
      <c r="C46" s="66">
        <f>'Registros Pluviómetro'!A49</f>
        <v>1940</v>
      </c>
      <c r="D46" s="66">
        <f>'Registros Pluviómetro'!O49</f>
        <v>0</v>
      </c>
      <c r="E46" s="67">
        <f>'Registros Pluviómetro'!N49</f>
        <v>0</v>
      </c>
      <c r="F46" s="72">
        <f t="shared" si="2"/>
        <v>0</v>
      </c>
    </row>
    <row r="47" spans="2:6" ht="15">
      <c r="B47" s="22">
        <f t="shared" si="1"/>
        <v>42</v>
      </c>
      <c r="C47" s="66">
        <f>'Registros Pluviómetro'!A50</f>
        <v>1941</v>
      </c>
      <c r="D47" s="66">
        <f>'Registros Pluviómetro'!O50</f>
        <v>0</v>
      </c>
      <c r="E47" s="67">
        <f>'Registros Pluviómetro'!N50</f>
        <v>0</v>
      </c>
      <c r="F47" s="72">
        <f t="shared" si="2"/>
        <v>0</v>
      </c>
    </row>
    <row r="48" spans="2:6" ht="15">
      <c r="B48" s="22">
        <f t="shared" si="1"/>
        <v>43</v>
      </c>
      <c r="C48" s="66">
        <f>'Registros Pluviómetro'!A51</f>
        <v>1942</v>
      </c>
      <c r="D48" s="66">
        <f>'Registros Pluviómetro'!O51</f>
        <v>0</v>
      </c>
      <c r="E48" s="67">
        <f>'Registros Pluviómetro'!N51</f>
        <v>0</v>
      </c>
      <c r="F48" s="72">
        <f t="shared" si="2"/>
        <v>0</v>
      </c>
    </row>
    <row r="49" spans="2:6" ht="15">
      <c r="B49" s="22">
        <f t="shared" si="1"/>
        <v>44</v>
      </c>
      <c r="C49" s="66">
        <f>'Registros Pluviómetro'!A52</f>
        <v>1943</v>
      </c>
      <c r="D49" s="66">
        <f>'Registros Pluviómetro'!O52</f>
        <v>0</v>
      </c>
      <c r="E49" s="67">
        <f>'Registros Pluviómetro'!N52</f>
        <v>0</v>
      </c>
      <c r="F49" s="72">
        <f t="shared" si="2"/>
        <v>0</v>
      </c>
    </row>
    <row r="50" spans="2:6" ht="15">
      <c r="B50" s="22">
        <f t="shared" si="1"/>
        <v>45</v>
      </c>
      <c r="C50" s="66">
        <f>'Registros Pluviómetro'!A53</f>
        <v>1944</v>
      </c>
      <c r="D50" s="66">
        <f>'Registros Pluviómetro'!O53</f>
        <v>0</v>
      </c>
      <c r="E50" s="67">
        <f>'Registros Pluviómetro'!N53</f>
        <v>0</v>
      </c>
      <c r="F50" s="72">
        <f t="shared" si="2"/>
        <v>0</v>
      </c>
    </row>
    <row r="51" spans="2:6" ht="15">
      <c r="B51" s="22">
        <f t="shared" si="1"/>
        <v>46</v>
      </c>
      <c r="C51" s="66">
        <f>'Registros Pluviómetro'!A54</f>
        <v>1945</v>
      </c>
      <c r="D51" s="66">
        <f>'Registros Pluviómetro'!O54</f>
        <v>0</v>
      </c>
      <c r="E51" s="67">
        <f>'Registros Pluviómetro'!N54</f>
        <v>0</v>
      </c>
      <c r="F51" s="72">
        <f t="shared" si="2"/>
        <v>0</v>
      </c>
    </row>
    <row r="52" spans="2:6" ht="15">
      <c r="B52" s="22">
        <f t="shared" si="1"/>
        <v>47</v>
      </c>
      <c r="C52" s="66">
        <f>'Registros Pluviómetro'!A55</f>
        <v>1946</v>
      </c>
      <c r="D52" s="66">
        <f>'Registros Pluviómetro'!O55</f>
        <v>0</v>
      </c>
      <c r="E52" s="67">
        <f>'Registros Pluviómetro'!N55</f>
        <v>0</v>
      </c>
      <c r="F52" s="72">
        <f t="shared" si="2"/>
        <v>0</v>
      </c>
    </row>
    <row r="53" spans="2:6" ht="15">
      <c r="B53" s="22">
        <f t="shared" si="1"/>
        <v>48</v>
      </c>
      <c r="C53" s="66">
        <f>'Registros Pluviómetro'!A56</f>
        <v>1947</v>
      </c>
      <c r="D53" s="66">
        <f>'Registros Pluviómetro'!O56</f>
        <v>0</v>
      </c>
      <c r="E53" s="67">
        <f>'Registros Pluviómetro'!N56</f>
        <v>0</v>
      </c>
      <c r="F53" s="72">
        <f t="shared" si="2"/>
        <v>0</v>
      </c>
    </row>
    <row r="54" spans="2:6" ht="15">
      <c r="B54" s="22">
        <f t="shared" si="1"/>
        <v>49</v>
      </c>
      <c r="C54" s="66">
        <f>'Registros Pluviómetro'!A57</f>
        <v>1948</v>
      </c>
      <c r="D54" s="66">
        <f>'Registros Pluviómetro'!O57</f>
        <v>0</v>
      </c>
      <c r="E54" s="67">
        <f>'Registros Pluviómetro'!N57</f>
        <v>0</v>
      </c>
      <c r="F54" s="72">
        <f t="shared" si="2"/>
        <v>0</v>
      </c>
    </row>
    <row r="55" spans="2:6" ht="15">
      <c r="B55" s="22">
        <f t="shared" si="1"/>
        <v>50</v>
      </c>
      <c r="C55" s="66">
        <f>'Registros Pluviómetro'!A58</f>
        <v>1949</v>
      </c>
      <c r="D55" s="66">
        <f>'Registros Pluviómetro'!O58</f>
        <v>0</v>
      </c>
      <c r="E55" s="67">
        <f>'Registros Pluviómetro'!N58</f>
        <v>0</v>
      </c>
      <c r="F55" s="72">
        <f t="shared" si="2"/>
        <v>0</v>
      </c>
    </row>
    <row r="56" spans="2:6" ht="15">
      <c r="B56" s="22">
        <f t="shared" si="1"/>
        <v>51</v>
      </c>
      <c r="C56" s="66">
        <f>'Registros Pluviómetro'!A59</f>
        <v>1950</v>
      </c>
      <c r="D56" s="66">
        <f>'Registros Pluviómetro'!O59</f>
        <v>0</v>
      </c>
      <c r="E56" s="67">
        <f>'Registros Pluviómetro'!N59</f>
        <v>0</v>
      </c>
      <c r="F56" s="72">
        <f t="shared" si="2"/>
        <v>0</v>
      </c>
    </row>
    <row r="57" spans="2:6" ht="15">
      <c r="B57" s="22">
        <f t="shared" si="1"/>
        <v>52</v>
      </c>
      <c r="C57" s="66">
        <f>'Registros Pluviómetro'!A60</f>
        <v>1951</v>
      </c>
      <c r="D57" s="66">
        <f>'Registros Pluviómetro'!O60</f>
        <v>0</v>
      </c>
      <c r="E57" s="67">
        <f>'Registros Pluviómetro'!N60</f>
        <v>0</v>
      </c>
      <c r="F57" s="72">
        <f t="shared" si="2"/>
        <v>0</v>
      </c>
    </row>
    <row r="58" spans="2:6" ht="15">
      <c r="B58" s="22">
        <f t="shared" si="1"/>
        <v>53</v>
      </c>
      <c r="C58" s="66">
        <f>'Registros Pluviómetro'!A61</f>
        <v>1952</v>
      </c>
      <c r="D58" s="66">
        <f>'Registros Pluviómetro'!O61</f>
        <v>0</v>
      </c>
      <c r="E58" s="67">
        <f>'Registros Pluviómetro'!N61</f>
        <v>0</v>
      </c>
      <c r="F58" s="72">
        <f t="shared" si="2"/>
        <v>0</v>
      </c>
    </row>
    <row r="59" spans="2:6" ht="15">
      <c r="B59" s="22">
        <f t="shared" si="1"/>
        <v>54</v>
      </c>
      <c r="C59" s="66">
        <f>'Registros Pluviómetro'!A62</f>
        <v>1953</v>
      </c>
      <c r="D59" s="66">
        <f>'Registros Pluviómetro'!O62</f>
        <v>0</v>
      </c>
      <c r="E59" s="67">
        <f>'Registros Pluviómetro'!N62</f>
        <v>0</v>
      </c>
      <c r="F59" s="73">
        <f t="shared" si="2"/>
        <v>0</v>
      </c>
    </row>
    <row r="60" spans="2:6" ht="15">
      <c r="B60" s="22">
        <f t="shared" si="1"/>
        <v>55</v>
      </c>
      <c r="C60" s="66">
        <f>'Registros Pluviómetro'!A63</f>
        <v>1954</v>
      </c>
      <c r="D60" s="66">
        <f>'Registros Pluviómetro'!O63</f>
        <v>0</v>
      </c>
      <c r="E60" s="67">
        <f>'Registros Pluviómetro'!N63</f>
        <v>0</v>
      </c>
      <c r="F60" s="73">
        <f t="shared" si="2"/>
        <v>0</v>
      </c>
    </row>
    <row r="61" spans="2:6" ht="15">
      <c r="B61" s="22">
        <f t="shared" si="1"/>
        <v>56</v>
      </c>
      <c r="C61" s="66">
        <f>'Registros Pluviómetro'!A64</f>
        <v>1955</v>
      </c>
      <c r="D61" s="66">
        <f>'Registros Pluviómetro'!O64</f>
        <v>0</v>
      </c>
      <c r="E61" s="67">
        <f>'Registros Pluviómetro'!N64</f>
        <v>0</v>
      </c>
      <c r="F61" s="73">
        <f t="shared" si="2"/>
        <v>0</v>
      </c>
    </row>
    <row r="62" spans="2:6" ht="15">
      <c r="B62" s="22">
        <f t="shared" si="1"/>
        <v>57</v>
      </c>
      <c r="C62" s="66">
        <f>'Registros Pluviómetro'!A65</f>
        <v>1956</v>
      </c>
      <c r="D62" s="66">
        <f>'Registros Pluviómetro'!O65</f>
        <v>0</v>
      </c>
      <c r="E62" s="67">
        <f>'Registros Pluviómetro'!N65</f>
        <v>0</v>
      </c>
      <c r="F62" s="73">
        <f t="shared" si="2"/>
        <v>0</v>
      </c>
    </row>
    <row r="63" spans="2:6" ht="15">
      <c r="B63" s="22">
        <f t="shared" si="1"/>
        <v>58</v>
      </c>
      <c r="C63" s="66">
        <f>'Registros Pluviómetro'!A66</f>
        <v>1957</v>
      </c>
      <c r="D63" s="66">
        <f>'Registros Pluviómetro'!O66</f>
        <v>0</v>
      </c>
      <c r="E63" s="67">
        <f>'Registros Pluviómetro'!N66</f>
        <v>0</v>
      </c>
      <c r="F63" s="73">
        <f t="shared" si="2"/>
        <v>0</v>
      </c>
    </row>
    <row r="64" spans="2:6" ht="15">
      <c r="B64" s="22">
        <f t="shared" si="1"/>
        <v>59</v>
      </c>
      <c r="C64" s="66">
        <f>'Registros Pluviómetro'!A67</f>
        <v>1958</v>
      </c>
      <c r="D64" s="66">
        <f>'Registros Pluviómetro'!O67</f>
        <v>0</v>
      </c>
      <c r="E64" s="67">
        <f>'Registros Pluviómetro'!N67</f>
        <v>0</v>
      </c>
      <c r="F64" s="73">
        <f t="shared" si="2"/>
        <v>0</v>
      </c>
    </row>
    <row r="65" spans="2:6" ht="15">
      <c r="B65" s="22">
        <f t="shared" si="1"/>
        <v>60</v>
      </c>
      <c r="C65" s="66">
        <f>'Registros Pluviómetro'!A68</f>
        <v>1959</v>
      </c>
      <c r="D65" s="66">
        <f>'Registros Pluviómetro'!O68</f>
        <v>0</v>
      </c>
      <c r="E65" s="67">
        <f>'Registros Pluviómetro'!N68</f>
        <v>0</v>
      </c>
      <c r="F65" s="73">
        <f t="shared" si="2"/>
        <v>0</v>
      </c>
    </row>
    <row r="66" spans="2:6" ht="15">
      <c r="B66" s="22">
        <f t="shared" si="1"/>
        <v>61</v>
      </c>
      <c r="C66" s="66">
        <f>'Registros Pluviómetro'!A69</f>
        <v>1960</v>
      </c>
      <c r="D66" s="66">
        <f>'Registros Pluviómetro'!O69</f>
        <v>0</v>
      </c>
      <c r="E66" s="67">
        <f>'Registros Pluviómetro'!N69</f>
        <v>0</v>
      </c>
      <c r="F66" s="73">
        <f t="shared" si="2"/>
        <v>0</v>
      </c>
    </row>
    <row r="67" spans="2:6" ht="15">
      <c r="B67" s="22">
        <f t="shared" si="1"/>
        <v>62</v>
      </c>
      <c r="C67" s="66">
        <f>'Registros Pluviómetro'!A70</f>
        <v>1961</v>
      </c>
      <c r="D67" s="66">
        <f>'Registros Pluviómetro'!O70</f>
        <v>0</v>
      </c>
      <c r="E67" s="67">
        <f>'Registros Pluviómetro'!N70</f>
        <v>0</v>
      </c>
      <c r="F67" s="73">
        <f t="shared" si="2"/>
        <v>0</v>
      </c>
    </row>
    <row r="68" spans="2:6" ht="15">
      <c r="B68" s="22">
        <f t="shared" si="1"/>
        <v>63</v>
      </c>
      <c r="C68" s="66">
        <f>'Registros Pluviómetro'!A71</f>
        <v>1962</v>
      </c>
      <c r="D68" s="66">
        <f>'Registros Pluviómetro'!O71</f>
        <v>0</v>
      </c>
      <c r="E68" s="67">
        <f>'Registros Pluviómetro'!N71</f>
        <v>0</v>
      </c>
      <c r="F68" s="73">
        <f t="shared" si="2"/>
        <v>0</v>
      </c>
    </row>
    <row r="69" spans="2:6" ht="15">
      <c r="B69" s="22">
        <f t="shared" si="1"/>
        <v>64</v>
      </c>
      <c r="C69" s="66">
        <f>'Registros Pluviómetro'!A72</f>
        <v>1963</v>
      </c>
      <c r="D69" s="66">
        <f>'Registros Pluviómetro'!O72</f>
        <v>0</v>
      </c>
      <c r="E69" s="67">
        <f>'Registros Pluviómetro'!N72</f>
        <v>0</v>
      </c>
      <c r="F69" s="73">
        <f t="shared" si="2"/>
        <v>0</v>
      </c>
    </row>
    <row r="70" spans="2:6" ht="15">
      <c r="B70" s="22">
        <f t="shared" si="1"/>
        <v>65</v>
      </c>
      <c r="C70" s="66">
        <f>'Registros Pluviómetro'!A73</f>
        <v>1964</v>
      </c>
      <c r="D70" s="66">
        <f>'Registros Pluviómetro'!O73</f>
        <v>0</v>
      </c>
      <c r="E70" s="67">
        <f>'Registros Pluviómetro'!N73</f>
        <v>0</v>
      </c>
      <c r="F70" s="73">
        <f aca="true" t="shared" si="3" ref="F70:F101">(E70-$I$89)^2</f>
        <v>0</v>
      </c>
    </row>
    <row r="71" spans="2:6" ht="15">
      <c r="B71" s="22">
        <f t="shared" si="1"/>
        <v>66</v>
      </c>
      <c r="C71" s="66">
        <f>'Registros Pluviómetro'!A74</f>
        <v>1965</v>
      </c>
      <c r="D71" s="66">
        <f>'Registros Pluviómetro'!O74</f>
        <v>0</v>
      </c>
      <c r="E71" s="67">
        <f>'Registros Pluviómetro'!N74</f>
        <v>0</v>
      </c>
      <c r="F71" s="73">
        <f t="shared" si="3"/>
        <v>0</v>
      </c>
    </row>
    <row r="72" spans="2:6" ht="15">
      <c r="B72" s="22">
        <f aca="true" t="shared" si="4" ref="B72:B118">B71+1</f>
        <v>67</v>
      </c>
      <c r="C72" s="66">
        <f>'Registros Pluviómetro'!A75</f>
        <v>1966</v>
      </c>
      <c r="D72" s="66">
        <f>'Registros Pluviómetro'!O75</f>
        <v>0</v>
      </c>
      <c r="E72" s="67">
        <f>'Registros Pluviómetro'!N75</f>
        <v>0</v>
      </c>
      <c r="F72" s="73">
        <f t="shared" si="3"/>
        <v>0</v>
      </c>
    </row>
    <row r="73" spans="2:6" ht="15">
      <c r="B73" s="22">
        <f t="shared" si="4"/>
        <v>68</v>
      </c>
      <c r="C73" s="66">
        <f>'Registros Pluviómetro'!A76</f>
        <v>1967</v>
      </c>
      <c r="D73" s="66">
        <f>'Registros Pluviómetro'!O76</f>
        <v>0</v>
      </c>
      <c r="E73" s="67">
        <f>'Registros Pluviómetro'!N76</f>
        <v>0</v>
      </c>
      <c r="F73" s="73">
        <f t="shared" si="3"/>
        <v>0</v>
      </c>
    </row>
    <row r="74" spans="2:6" ht="15">
      <c r="B74" s="22">
        <f t="shared" si="4"/>
        <v>69</v>
      </c>
      <c r="C74" s="66">
        <f>'Registros Pluviómetro'!A77</f>
        <v>1968</v>
      </c>
      <c r="D74" s="66">
        <f>'Registros Pluviómetro'!O77</f>
        <v>0</v>
      </c>
      <c r="E74" s="67">
        <f>'Registros Pluviómetro'!N77</f>
        <v>0</v>
      </c>
      <c r="F74" s="73">
        <f t="shared" si="3"/>
        <v>0</v>
      </c>
    </row>
    <row r="75" spans="2:6" ht="15">
      <c r="B75" s="22">
        <f t="shared" si="4"/>
        <v>70</v>
      </c>
      <c r="C75" s="66">
        <f>'Registros Pluviómetro'!A78</f>
        <v>1969</v>
      </c>
      <c r="D75" s="66">
        <f>'Registros Pluviómetro'!O78</f>
        <v>0</v>
      </c>
      <c r="E75" s="67">
        <f>'Registros Pluviómetro'!N78</f>
        <v>0</v>
      </c>
      <c r="F75" s="73">
        <f t="shared" si="3"/>
        <v>0</v>
      </c>
    </row>
    <row r="76" spans="2:6" ht="15">
      <c r="B76" s="22">
        <f t="shared" si="4"/>
        <v>71</v>
      </c>
      <c r="C76" s="66">
        <f>'Registros Pluviómetro'!A79</f>
        <v>1970</v>
      </c>
      <c r="D76" s="66">
        <f>'Registros Pluviómetro'!O79</f>
        <v>0</v>
      </c>
      <c r="E76" s="67">
        <f>'Registros Pluviómetro'!N79</f>
        <v>0</v>
      </c>
      <c r="F76" s="73">
        <f t="shared" si="3"/>
        <v>0</v>
      </c>
    </row>
    <row r="77" spans="2:6" ht="15">
      <c r="B77" s="22">
        <f t="shared" si="4"/>
        <v>72</v>
      </c>
      <c r="C77" s="66">
        <f>'Registros Pluviómetro'!A80</f>
        <v>1971</v>
      </c>
      <c r="D77" s="66">
        <f>'Registros Pluviómetro'!O80</f>
        <v>0</v>
      </c>
      <c r="E77" s="67">
        <f>'Registros Pluviómetro'!N80</f>
        <v>0</v>
      </c>
      <c r="F77" s="73">
        <f t="shared" si="3"/>
        <v>0</v>
      </c>
    </row>
    <row r="78" spans="2:6" ht="15">
      <c r="B78" s="22">
        <f t="shared" si="4"/>
        <v>73</v>
      </c>
      <c r="C78" s="66">
        <f>'Registros Pluviómetro'!A81</f>
        <v>1972</v>
      </c>
      <c r="D78" s="66">
        <f>'Registros Pluviómetro'!O81</f>
        <v>0</v>
      </c>
      <c r="E78" s="67">
        <f>'Registros Pluviómetro'!N81</f>
        <v>0</v>
      </c>
      <c r="F78" s="73">
        <f t="shared" si="3"/>
        <v>0</v>
      </c>
    </row>
    <row r="79" spans="2:6" ht="15">
      <c r="B79" s="22">
        <f t="shared" si="4"/>
        <v>74</v>
      </c>
      <c r="C79" s="66">
        <f>'Registros Pluviómetro'!A82</f>
        <v>1973</v>
      </c>
      <c r="D79" s="66">
        <f>'Registros Pluviómetro'!O82</f>
        <v>0</v>
      </c>
      <c r="E79" s="67">
        <f>'Registros Pluviómetro'!N82</f>
        <v>0</v>
      </c>
      <c r="F79" s="73">
        <f t="shared" si="3"/>
        <v>0</v>
      </c>
    </row>
    <row r="80" spans="2:6" ht="15">
      <c r="B80" s="22">
        <f t="shared" si="4"/>
        <v>75</v>
      </c>
      <c r="C80" s="66">
        <f>'Registros Pluviómetro'!A83</f>
        <v>1974</v>
      </c>
      <c r="D80" s="66">
        <f>'Registros Pluviómetro'!O83</f>
        <v>0</v>
      </c>
      <c r="E80" s="67">
        <f>'Registros Pluviómetro'!N83</f>
        <v>0</v>
      </c>
      <c r="F80" s="73">
        <f t="shared" si="3"/>
        <v>0</v>
      </c>
    </row>
    <row r="81" spans="2:6" ht="15">
      <c r="B81" s="22">
        <f t="shared" si="4"/>
        <v>76</v>
      </c>
      <c r="C81" s="66">
        <f>'Registros Pluviómetro'!A84</f>
        <v>1975</v>
      </c>
      <c r="D81" s="66">
        <f>'Registros Pluviómetro'!O84</f>
        <v>0</v>
      </c>
      <c r="E81" s="67">
        <f>'Registros Pluviómetro'!N84</f>
        <v>0</v>
      </c>
      <c r="F81" s="73">
        <f t="shared" si="3"/>
        <v>0</v>
      </c>
    </row>
    <row r="82" spans="2:6" ht="15">
      <c r="B82" s="22">
        <f t="shared" si="4"/>
        <v>77</v>
      </c>
      <c r="C82" s="66">
        <f>'Registros Pluviómetro'!A85</f>
        <v>1976</v>
      </c>
      <c r="D82" s="66">
        <f>'Registros Pluviómetro'!O85</f>
        <v>0</v>
      </c>
      <c r="E82" s="67">
        <f>'Registros Pluviómetro'!N85</f>
        <v>0</v>
      </c>
      <c r="F82" s="73">
        <f t="shared" si="3"/>
        <v>0</v>
      </c>
    </row>
    <row r="83" spans="2:6" ht="15">
      <c r="B83" s="22">
        <f t="shared" si="4"/>
        <v>78</v>
      </c>
      <c r="C83" s="66">
        <f>'Registros Pluviómetro'!A86</f>
        <v>1977</v>
      </c>
      <c r="D83" s="66">
        <f>'Registros Pluviómetro'!O86</f>
        <v>0</v>
      </c>
      <c r="E83" s="67">
        <f>'Registros Pluviómetro'!N86</f>
        <v>0</v>
      </c>
      <c r="F83" s="73">
        <f t="shared" si="3"/>
        <v>0</v>
      </c>
    </row>
    <row r="84" spans="2:6" ht="15">
      <c r="B84" s="22">
        <f t="shared" si="4"/>
        <v>79</v>
      </c>
      <c r="C84" s="66">
        <f>'Registros Pluviómetro'!A87</f>
        <v>1978</v>
      </c>
      <c r="D84" s="66">
        <f>'Registros Pluviómetro'!O87</f>
        <v>0</v>
      </c>
      <c r="E84" s="67">
        <f>'Registros Pluviómetro'!N87</f>
        <v>0</v>
      </c>
      <c r="F84" s="73">
        <f t="shared" si="3"/>
        <v>0</v>
      </c>
    </row>
    <row r="85" spans="2:6" ht="15">
      <c r="B85" s="22">
        <f t="shared" si="4"/>
        <v>80</v>
      </c>
      <c r="C85" s="66">
        <f>'Registros Pluviómetro'!A88</f>
        <v>1979</v>
      </c>
      <c r="D85" s="66">
        <f>'Registros Pluviómetro'!O88</f>
        <v>0</v>
      </c>
      <c r="E85" s="67">
        <f>'Registros Pluviómetro'!N88</f>
        <v>0</v>
      </c>
      <c r="F85" s="73">
        <f t="shared" si="3"/>
        <v>0</v>
      </c>
    </row>
    <row r="86" spans="2:6" ht="15.75" thickBot="1">
      <c r="B86" s="22">
        <f t="shared" si="4"/>
        <v>81</v>
      </c>
      <c r="C86" s="66">
        <f>'Registros Pluviómetro'!A89</f>
        <v>1980</v>
      </c>
      <c r="D86" s="66">
        <f>'Registros Pluviómetro'!O89</f>
        <v>0</v>
      </c>
      <c r="E86" s="67">
        <f>'Registros Pluviómetro'!N89</f>
        <v>0</v>
      </c>
      <c r="F86" s="73">
        <f t="shared" si="3"/>
        <v>0</v>
      </c>
    </row>
    <row r="87" spans="2:17" ht="16.5" thickBot="1">
      <c r="B87" s="22">
        <f t="shared" si="4"/>
        <v>82</v>
      </c>
      <c r="C87" s="66">
        <f>'Registros Pluviómetro'!A90</f>
        <v>1981</v>
      </c>
      <c r="D87" s="66">
        <f>'Registros Pluviómetro'!O90</f>
        <v>0</v>
      </c>
      <c r="E87" s="67">
        <f>'Registros Pluviómetro'!N90</f>
        <v>0</v>
      </c>
      <c r="F87" s="73">
        <f t="shared" si="3"/>
        <v>0</v>
      </c>
      <c r="G87" s="151" t="s">
        <v>64</v>
      </c>
      <c r="H87" s="152"/>
      <c r="I87" s="152"/>
      <c r="J87" s="153"/>
      <c r="K87" s="154" t="s">
        <v>63</v>
      </c>
      <c r="L87" s="155"/>
      <c r="M87" s="155"/>
      <c r="N87" s="155"/>
      <c r="O87" s="155"/>
      <c r="P87" s="155"/>
      <c r="Q87" s="156"/>
    </row>
    <row r="88" spans="2:17" ht="15.75" thickBot="1">
      <c r="B88" s="22">
        <f t="shared" si="4"/>
        <v>83</v>
      </c>
      <c r="C88" s="66">
        <f>'Registros Pluviómetro'!A91</f>
        <v>1982</v>
      </c>
      <c r="D88" s="66">
        <f>'Registros Pluviómetro'!O91</f>
        <v>0</v>
      </c>
      <c r="E88" s="67">
        <f>'Registros Pluviómetro'!N91</f>
        <v>0</v>
      </c>
      <c r="F88" s="73">
        <f t="shared" si="3"/>
        <v>0</v>
      </c>
      <c r="G88" s="35"/>
      <c r="H88" s="36"/>
      <c r="I88" s="36"/>
      <c r="J88" s="10"/>
      <c r="K88" s="28"/>
      <c r="L88" s="29"/>
      <c r="M88" s="29"/>
      <c r="N88" s="29"/>
      <c r="O88" s="29"/>
      <c r="P88" s="29"/>
      <c r="Q88" s="30"/>
    </row>
    <row r="89" spans="2:17" ht="15">
      <c r="B89" s="22">
        <f t="shared" si="4"/>
        <v>84</v>
      </c>
      <c r="C89" s="66">
        <f>'Registros Pluviómetro'!A92</f>
        <v>1983</v>
      </c>
      <c r="D89" s="66">
        <f>'Registros Pluviómetro'!O92</f>
        <v>0</v>
      </c>
      <c r="E89" s="67">
        <f>'Registros Pluviómetro'!N92</f>
        <v>0</v>
      </c>
      <c r="F89" s="73">
        <f t="shared" si="3"/>
        <v>0</v>
      </c>
      <c r="G89" s="28"/>
      <c r="H89" s="29"/>
      <c r="I89" s="79">
        <f>$E$119/$B$119</f>
        <v>0</v>
      </c>
      <c r="J89" s="31" t="s">
        <v>21</v>
      </c>
      <c r="K89" s="28"/>
      <c r="L89" s="89" t="s">
        <v>22</v>
      </c>
      <c r="M89" s="90" t="s">
        <v>23</v>
      </c>
      <c r="N89" s="90" t="s">
        <v>24</v>
      </c>
      <c r="O89" s="90" t="s">
        <v>25</v>
      </c>
      <c r="P89" s="91" t="s">
        <v>26</v>
      </c>
      <c r="Q89" s="30"/>
    </row>
    <row r="90" spans="2:17" ht="15">
      <c r="B90" s="22">
        <f t="shared" si="4"/>
        <v>85</v>
      </c>
      <c r="C90" s="66">
        <f>'Registros Pluviómetro'!A93</f>
        <v>1984</v>
      </c>
      <c r="D90" s="66">
        <f>'Registros Pluviómetro'!O93</f>
        <v>0</v>
      </c>
      <c r="E90" s="67">
        <f>'Registros Pluviómetro'!N93</f>
        <v>0</v>
      </c>
      <c r="F90" s="73">
        <f t="shared" si="3"/>
        <v>0</v>
      </c>
      <c r="G90" s="37"/>
      <c r="H90" s="38"/>
      <c r="I90" s="38"/>
      <c r="J90" s="39"/>
      <c r="K90" s="28"/>
      <c r="L90" s="92" t="s">
        <v>27</v>
      </c>
      <c r="M90" s="93" t="s">
        <v>28</v>
      </c>
      <c r="N90" s="93" t="s">
        <v>29</v>
      </c>
      <c r="O90" s="93" t="s">
        <v>30</v>
      </c>
      <c r="P90" s="94" t="s">
        <v>31</v>
      </c>
      <c r="Q90" s="30"/>
    </row>
    <row r="91" spans="2:17" ht="15.75" thickBot="1">
      <c r="B91" s="22">
        <f t="shared" si="4"/>
        <v>86</v>
      </c>
      <c r="C91" s="66">
        <f>'Registros Pluviómetro'!A94</f>
        <v>1985</v>
      </c>
      <c r="D91" s="66">
        <f>'Registros Pluviómetro'!O94</f>
        <v>0</v>
      </c>
      <c r="E91" s="67">
        <f>'Registros Pluviómetro'!N94</f>
        <v>0</v>
      </c>
      <c r="F91" s="73">
        <f t="shared" si="3"/>
        <v>0</v>
      </c>
      <c r="G91" s="28"/>
      <c r="H91" s="29"/>
      <c r="I91" s="29"/>
      <c r="J91" s="30"/>
      <c r="K91" s="28"/>
      <c r="L91" s="95" t="s">
        <v>32</v>
      </c>
      <c r="M91" s="96" t="s">
        <v>33</v>
      </c>
      <c r="N91" s="96" t="s">
        <v>34</v>
      </c>
      <c r="O91" s="96" t="s">
        <v>35</v>
      </c>
      <c r="P91" s="97" t="s">
        <v>36</v>
      </c>
      <c r="Q91" s="30"/>
    </row>
    <row r="92" spans="2:17" ht="15">
      <c r="B92" s="22">
        <f t="shared" si="4"/>
        <v>87</v>
      </c>
      <c r="C92" s="66">
        <f>'Registros Pluviómetro'!A95</f>
        <v>1986</v>
      </c>
      <c r="D92" s="66">
        <f>'Registros Pluviómetro'!O95</f>
        <v>0</v>
      </c>
      <c r="E92" s="67">
        <f>'Registros Pluviómetro'!N95</f>
        <v>0</v>
      </c>
      <c r="F92" s="73">
        <f t="shared" si="3"/>
        <v>0</v>
      </c>
      <c r="G92" s="28"/>
      <c r="H92" s="29"/>
      <c r="I92" s="29"/>
      <c r="J92" s="30"/>
      <c r="K92" s="28"/>
      <c r="L92" s="80">
        <v>2</v>
      </c>
      <c r="M92" s="83">
        <f aca="true" t="shared" si="5" ref="M92:M98">-LN(LN(L92/(L92-1)))</f>
        <v>0.36651292058166435</v>
      </c>
      <c r="N92" s="83">
        <f aca="true" t="shared" si="6" ref="N92:N98">$I$100+($I$97*M92)</f>
        <v>0</v>
      </c>
      <c r="O92" s="83" t="e">
        <f aca="true" t="shared" si="7" ref="O92:O98">EXP(-EXP(-((N92-$I$100)/$I$97)))</f>
        <v>#DIV/0!</v>
      </c>
      <c r="P92" s="86">
        <f aca="true" t="shared" si="8" ref="P92:P98">N92*1.13</f>
        <v>0</v>
      </c>
      <c r="Q92" s="30"/>
    </row>
    <row r="93" spans="2:17" ht="15">
      <c r="B93" s="22">
        <f t="shared" si="4"/>
        <v>88</v>
      </c>
      <c r="C93" s="66">
        <f>'Registros Pluviómetro'!A96</f>
        <v>1987</v>
      </c>
      <c r="D93" s="66">
        <f>'Registros Pluviómetro'!O96</f>
        <v>0</v>
      </c>
      <c r="E93" s="67">
        <f>'Registros Pluviómetro'!N96</f>
        <v>0</v>
      </c>
      <c r="F93" s="73">
        <f t="shared" si="3"/>
        <v>0</v>
      </c>
      <c r="G93" s="28"/>
      <c r="H93" s="29"/>
      <c r="I93" s="29"/>
      <c r="J93" s="30"/>
      <c r="K93" s="28"/>
      <c r="L93" s="81">
        <v>5</v>
      </c>
      <c r="M93" s="84">
        <f t="shared" si="5"/>
        <v>1.4999399867595156</v>
      </c>
      <c r="N93" s="84">
        <f t="shared" si="6"/>
        <v>0</v>
      </c>
      <c r="O93" s="84" t="e">
        <f t="shared" si="7"/>
        <v>#DIV/0!</v>
      </c>
      <c r="P93" s="87">
        <f t="shared" si="8"/>
        <v>0</v>
      </c>
      <c r="Q93" s="30"/>
    </row>
    <row r="94" spans="2:17" ht="15">
      <c r="B94" s="22">
        <f t="shared" si="4"/>
        <v>89</v>
      </c>
      <c r="C94" s="66">
        <f>'Registros Pluviómetro'!A97</f>
        <v>1988</v>
      </c>
      <c r="D94" s="66">
        <f>'Registros Pluviómetro'!O97</f>
        <v>0</v>
      </c>
      <c r="E94" s="67">
        <f>'Registros Pluviómetro'!N97</f>
        <v>0</v>
      </c>
      <c r="F94" s="73">
        <f t="shared" si="3"/>
        <v>0</v>
      </c>
      <c r="G94" s="28"/>
      <c r="H94" s="29"/>
      <c r="I94" s="79">
        <f>SQRT($F$119/($B$119-1))</f>
        <v>0</v>
      </c>
      <c r="J94" s="31" t="s">
        <v>21</v>
      </c>
      <c r="K94" s="28"/>
      <c r="L94" s="81">
        <v>10</v>
      </c>
      <c r="M94" s="84">
        <f t="shared" si="5"/>
        <v>2.250367327312445</v>
      </c>
      <c r="N94" s="84">
        <f t="shared" si="6"/>
        <v>0</v>
      </c>
      <c r="O94" s="84" t="e">
        <f t="shared" si="7"/>
        <v>#DIV/0!</v>
      </c>
      <c r="P94" s="87">
        <f t="shared" si="8"/>
        <v>0</v>
      </c>
      <c r="Q94" s="30"/>
    </row>
    <row r="95" spans="2:17" ht="15">
      <c r="B95" s="22">
        <f t="shared" si="4"/>
        <v>90</v>
      </c>
      <c r="C95" s="66">
        <f>'Registros Pluviómetro'!A98</f>
        <v>1989</v>
      </c>
      <c r="D95" s="66">
        <f>'Registros Pluviómetro'!O98</f>
        <v>0</v>
      </c>
      <c r="E95" s="67">
        <f>'Registros Pluviómetro'!N98</f>
        <v>0</v>
      </c>
      <c r="F95" s="73">
        <f t="shared" si="3"/>
        <v>0</v>
      </c>
      <c r="G95" s="28"/>
      <c r="H95" s="29"/>
      <c r="I95" s="29"/>
      <c r="J95" s="30"/>
      <c r="K95" s="28"/>
      <c r="L95" s="81">
        <v>25</v>
      </c>
      <c r="M95" s="84">
        <f t="shared" si="5"/>
        <v>3.198534261445384</v>
      </c>
      <c r="N95" s="84">
        <f t="shared" si="6"/>
        <v>0</v>
      </c>
      <c r="O95" s="84" t="e">
        <f t="shared" si="7"/>
        <v>#DIV/0!</v>
      </c>
      <c r="P95" s="87">
        <f t="shared" si="8"/>
        <v>0</v>
      </c>
      <c r="Q95" s="30"/>
    </row>
    <row r="96" spans="2:17" ht="15">
      <c r="B96" s="22">
        <f t="shared" si="4"/>
        <v>91</v>
      </c>
      <c r="C96" s="66">
        <f>'Registros Pluviómetro'!A99</f>
        <v>1990</v>
      </c>
      <c r="D96" s="66">
        <f>'Registros Pluviómetro'!O99</f>
        <v>0</v>
      </c>
      <c r="E96" s="67">
        <f>'Registros Pluviómetro'!N99</f>
        <v>0</v>
      </c>
      <c r="F96" s="73">
        <f t="shared" si="3"/>
        <v>0</v>
      </c>
      <c r="G96" s="40"/>
      <c r="H96" s="41"/>
      <c r="I96" s="41"/>
      <c r="J96" s="42"/>
      <c r="K96" s="28"/>
      <c r="L96" s="81">
        <v>50</v>
      </c>
      <c r="M96" s="84">
        <f t="shared" si="5"/>
        <v>3.9019386579358333</v>
      </c>
      <c r="N96" s="84">
        <f t="shared" si="6"/>
        <v>0</v>
      </c>
      <c r="O96" s="84" t="e">
        <f t="shared" si="7"/>
        <v>#DIV/0!</v>
      </c>
      <c r="P96" s="87">
        <f t="shared" si="8"/>
        <v>0</v>
      </c>
      <c r="Q96" s="30"/>
    </row>
    <row r="97" spans="2:17" ht="15">
      <c r="B97" s="22">
        <f t="shared" si="4"/>
        <v>92</v>
      </c>
      <c r="C97" s="66">
        <f>'Registros Pluviómetro'!A100</f>
        <v>1991</v>
      </c>
      <c r="D97" s="66">
        <f>'Registros Pluviómetro'!O100</f>
        <v>0</v>
      </c>
      <c r="E97" s="67">
        <f>'Registros Pluviómetro'!N100</f>
        <v>0</v>
      </c>
      <c r="F97" s="73">
        <f t="shared" si="3"/>
        <v>0</v>
      </c>
      <c r="G97" s="28"/>
      <c r="H97" s="29"/>
      <c r="I97" s="79">
        <f>(SQRT(6)/PI())*I94</f>
        <v>0</v>
      </c>
      <c r="J97" s="32" t="s">
        <v>21</v>
      </c>
      <c r="K97" s="28"/>
      <c r="L97" s="81">
        <v>100</v>
      </c>
      <c r="M97" s="84">
        <f t="shared" si="5"/>
        <v>4.600149226776574</v>
      </c>
      <c r="N97" s="84">
        <f t="shared" si="6"/>
        <v>0</v>
      </c>
      <c r="O97" s="84" t="e">
        <f t="shared" si="7"/>
        <v>#DIV/0!</v>
      </c>
      <c r="P97" s="87">
        <f t="shared" si="8"/>
        <v>0</v>
      </c>
      <c r="Q97" s="30"/>
    </row>
    <row r="98" spans="2:17" ht="15.75" thickBot="1">
      <c r="B98" s="22">
        <f t="shared" si="4"/>
        <v>93</v>
      </c>
      <c r="C98" s="66">
        <f>'Registros Pluviómetro'!A101</f>
        <v>1992</v>
      </c>
      <c r="D98" s="66">
        <f>'Registros Pluviómetro'!O101</f>
        <v>0</v>
      </c>
      <c r="E98" s="67">
        <f>'Registros Pluviómetro'!N101</f>
        <v>0</v>
      </c>
      <c r="F98" s="73">
        <f t="shared" si="3"/>
        <v>0</v>
      </c>
      <c r="G98" s="37"/>
      <c r="H98" s="38"/>
      <c r="I98" s="38"/>
      <c r="J98" s="39"/>
      <c r="K98" s="28"/>
      <c r="L98" s="82">
        <v>500</v>
      </c>
      <c r="M98" s="85">
        <f t="shared" si="5"/>
        <v>6.213607264087516</v>
      </c>
      <c r="N98" s="85">
        <f t="shared" si="6"/>
        <v>0</v>
      </c>
      <c r="O98" s="85" t="e">
        <f t="shared" si="7"/>
        <v>#DIV/0!</v>
      </c>
      <c r="P98" s="88">
        <f t="shared" si="8"/>
        <v>0</v>
      </c>
      <c r="Q98" s="30"/>
    </row>
    <row r="99" spans="2:17" ht="15">
      <c r="B99" s="22">
        <f t="shared" si="4"/>
        <v>94</v>
      </c>
      <c r="C99" s="66">
        <f>'Registros Pluviómetro'!A102</f>
        <v>1993</v>
      </c>
      <c r="D99" s="66">
        <f>'Registros Pluviómetro'!O102</f>
        <v>0</v>
      </c>
      <c r="E99" s="67">
        <f>'Registros Pluviómetro'!N102</f>
        <v>0</v>
      </c>
      <c r="F99" s="73">
        <f t="shared" si="3"/>
        <v>0</v>
      </c>
      <c r="G99" s="28"/>
      <c r="H99" s="29"/>
      <c r="I99" s="29"/>
      <c r="J99" s="30"/>
      <c r="K99" s="28"/>
      <c r="L99" s="29"/>
      <c r="M99" s="29"/>
      <c r="N99" s="29"/>
      <c r="O99" s="29"/>
      <c r="P99" s="29"/>
      <c r="Q99" s="30"/>
    </row>
    <row r="100" spans="2:17" ht="15">
      <c r="B100" s="22">
        <f t="shared" si="4"/>
        <v>95</v>
      </c>
      <c r="C100" s="66">
        <f>'Registros Pluviómetro'!A103</f>
        <v>1994</v>
      </c>
      <c r="D100" s="66">
        <f>'Registros Pluviómetro'!O103</f>
        <v>0</v>
      </c>
      <c r="E100" s="67">
        <f>'Registros Pluviómetro'!N103</f>
        <v>0</v>
      </c>
      <c r="F100" s="73">
        <f t="shared" si="3"/>
        <v>0</v>
      </c>
      <c r="G100" s="28"/>
      <c r="H100" s="29"/>
      <c r="I100" s="79">
        <f>I89-(0.5772*I97)</f>
        <v>0</v>
      </c>
      <c r="J100" s="31" t="s">
        <v>21</v>
      </c>
      <c r="K100" s="28"/>
      <c r="L100" s="29"/>
      <c r="M100" s="29"/>
      <c r="N100" s="29"/>
      <c r="O100" s="29"/>
      <c r="P100" s="29"/>
      <c r="Q100" s="30"/>
    </row>
    <row r="101" spans="2:17" ht="15.75" thickBot="1">
      <c r="B101" s="22">
        <f t="shared" si="4"/>
        <v>96</v>
      </c>
      <c r="C101" s="66">
        <f>'Registros Pluviómetro'!A104</f>
        <v>1995</v>
      </c>
      <c r="D101" s="66">
        <f>'Registros Pluviómetro'!O104</f>
        <v>0</v>
      </c>
      <c r="E101" s="67">
        <f>'Registros Pluviómetro'!N104</f>
        <v>0</v>
      </c>
      <c r="F101" s="73">
        <f t="shared" si="3"/>
        <v>0</v>
      </c>
      <c r="G101" s="33"/>
      <c r="H101" s="34"/>
      <c r="I101" s="34"/>
      <c r="J101" s="11"/>
      <c r="K101" s="33"/>
      <c r="L101" s="34"/>
      <c r="M101" s="34"/>
      <c r="N101" s="34"/>
      <c r="O101" s="34"/>
      <c r="P101" s="34"/>
      <c r="Q101" s="11"/>
    </row>
    <row r="102" spans="2:10" ht="15">
      <c r="B102" s="22">
        <f t="shared" si="4"/>
        <v>97</v>
      </c>
      <c r="C102" s="66">
        <f>'Registros Pluviómetro'!A105</f>
        <v>1996</v>
      </c>
      <c r="D102" s="66">
        <f>'Registros Pluviómetro'!O105</f>
        <v>0</v>
      </c>
      <c r="E102" s="67">
        <f>'Registros Pluviómetro'!N105</f>
        <v>0</v>
      </c>
      <c r="F102" s="73">
        <f aca="true" t="shared" si="9" ref="F102:F118">(E102-$I$89)^2</f>
        <v>0</v>
      </c>
      <c r="G102" s="36"/>
      <c r="H102" s="36"/>
      <c r="I102" s="36"/>
      <c r="J102" s="36"/>
    </row>
    <row r="103" spans="2:6" ht="15">
      <c r="B103" s="22">
        <f t="shared" si="4"/>
        <v>98</v>
      </c>
      <c r="C103" s="66">
        <f>'Registros Pluviómetro'!A106</f>
        <v>1997</v>
      </c>
      <c r="D103" s="66">
        <f>'Registros Pluviómetro'!O106</f>
        <v>0</v>
      </c>
      <c r="E103" s="67">
        <f>'Registros Pluviómetro'!N106</f>
        <v>0</v>
      </c>
      <c r="F103" s="73">
        <f t="shared" si="9"/>
        <v>0</v>
      </c>
    </row>
    <row r="104" spans="2:6" ht="15">
      <c r="B104" s="22">
        <f t="shared" si="4"/>
        <v>99</v>
      </c>
      <c r="C104" s="66">
        <f>'Registros Pluviómetro'!A107</f>
        <v>1998</v>
      </c>
      <c r="D104" s="66">
        <f>'Registros Pluviómetro'!O107</f>
        <v>0</v>
      </c>
      <c r="E104" s="67">
        <f>'Registros Pluviómetro'!N107</f>
        <v>0</v>
      </c>
      <c r="F104" s="73">
        <f t="shared" si="9"/>
        <v>0</v>
      </c>
    </row>
    <row r="105" spans="2:6" ht="15">
      <c r="B105" s="22">
        <f t="shared" si="4"/>
        <v>100</v>
      </c>
      <c r="C105" s="66">
        <f>'Registros Pluviómetro'!A108</f>
        <v>1999</v>
      </c>
      <c r="D105" s="66">
        <f>'Registros Pluviómetro'!O108</f>
        <v>0</v>
      </c>
      <c r="E105" s="67">
        <f>'Registros Pluviómetro'!N108</f>
        <v>0</v>
      </c>
      <c r="F105" s="73">
        <f t="shared" si="9"/>
        <v>0</v>
      </c>
    </row>
    <row r="106" spans="2:6" ht="15">
      <c r="B106" s="22">
        <f t="shared" si="4"/>
        <v>101</v>
      </c>
      <c r="C106" s="66">
        <f>'Registros Pluviómetro'!A109</f>
        <v>2000</v>
      </c>
      <c r="D106" s="66">
        <f>'Registros Pluviómetro'!O109</f>
        <v>0</v>
      </c>
      <c r="E106" s="67">
        <f>'Registros Pluviómetro'!N109</f>
        <v>0</v>
      </c>
      <c r="F106" s="73">
        <f t="shared" si="9"/>
        <v>0</v>
      </c>
    </row>
    <row r="107" spans="2:6" ht="15">
      <c r="B107" s="22">
        <f t="shared" si="4"/>
        <v>102</v>
      </c>
      <c r="C107" s="66">
        <f>'Registros Pluviómetro'!A110</f>
        <v>2001</v>
      </c>
      <c r="D107" s="66">
        <f>'Registros Pluviómetro'!O110</f>
        <v>0</v>
      </c>
      <c r="E107" s="67">
        <f>'Registros Pluviómetro'!N110</f>
        <v>0</v>
      </c>
      <c r="F107" s="73">
        <f t="shared" si="9"/>
        <v>0</v>
      </c>
    </row>
    <row r="108" spans="2:6" ht="15">
      <c r="B108" s="22">
        <f t="shared" si="4"/>
        <v>103</v>
      </c>
      <c r="C108" s="66">
        <f>'Registros Pluviómetro'!A111</f>
        <v>2002</v>
      </c>
      <c r="D108" s="66">
        <f>'Registros Pluviómetro'!O111</f>
        <v>0</v>
      </c>
      <c r="E108" s="67">
        <f>'Registros Pluviómetro'!N111</f>
        <v>0</v>
      </c>
      <c r="F108" s="73">
        <f t="shared" si="9"/>
        <v>0</v>
      </c>
    </row>
    <row r="109" spans="2:6" ht="15">
      <c r="B109" s="22">
        <f t="shared" si="4"/>
        <v>104</v>
      </c>
      <c r="C109" s="66">
        <f>'Registros Pluviómetro'!A112</f>
        <v>2003</v>
      </c>
      <c r="D109" s="66">
        <f>'Registros Pluviómetro'!O112</f>
        <v>0</v>
      </c>
      <c r="E109" s="67">
        <f>'Registros Pluviómetro'!N112</f>
        <v>0</v>
      </c>
      <c r="F109" s="73">
        <f t="shared" si="9"/>
        <v>0</v>
      </c>
    </row>
    <row r="110" spans="2:6" ht="15">
      <c r="B110" s="22">
        <f t="shared" si="4"/>
        <v>105</v>
      </c>
      <c r="C110" s="66">
        <f>'Registros Pluviómetro'!A113</f>
        <v>2004</v>
      </c>
      <c r="D110" s="66">
        <f>'Registros Pluviómetro'!O113</f>
        <v>0</v>
      </c>
      <c r="E110" s="67">
        <f>'Registros Pluviómetro'!N113</f>
        <v>0</v>
      </c>
      <c r="F110" s="73">
        <f t="shared" si="9"/>
        <v>0</v>
      </c>
    </row>
    <row r="111" spans="2:6" ht="15">
      <c r="B111" s="22">
        <f t="shared" si="4"/>
        <v>106</v>
      </c>
      <c r="C111" s="66">
        <f>'Registros Pluviómetro'!A114</f>
        <v>2005</v>
      </c>
      <c r="D111" s="66">
        <f>'Registros Pluviómetro'!O114</f>
        <v>0</v>
      </c>
      <c r="E111" s="67">
        <f>'Registros Pluviómetro'!N114</f>
        <v>0</v>
      </c>
      <c r="F111" s="73">
        <f t="shared" si="9"/>
        <v>0</v>
      </c>
    </row>
    <row r="112" spans="2:6" ht="15">
      <c r="B112" s="22">
        <f t="shared" si="4"/>
        <v>107</v>
      </c>
      <c r="C112" s="66">
        <f>'Registros Pluviómetro'!A115</f>
        <v>2006</v>
      </c>
      <c r="D112" s="66">
        <f>'Registros Pluviómetro'!O115</f>
        <v>0</v>
      </c>
      <c r="E112" s="67">
        <f>'Registros Pluviómetro'!N115</f>
        <v>0</v>
      </c>
      <c r="F112" s="73">
        <f t="shared" si="9"/>
        <v>0</v>
      </c>
    </row>
    <row r="113" spans="2:6" ht="15">
      <c r="B113" s="22">
        <f t="shared" si="4"/>
        <v>108</v>
      </c>
      <c r="C113" s="66">
        <f>'Registros Pluviómetro'!A116</f>
        <v>2007</v>
      </c>
      <c r="D113" s="66">
        <f>'Registros Pluviómetro'!O116</f>
        <v>0</v>
      </c>
      <c r="E113" s="67">
        <f>'Registros Pluviómetro'!N116</f>
        <v>0</v>
      </c>
      <c r="F113" s="73">
        <f t="shared" si="9"/>
        <v>0</v>
      </c>
    </row>
    <row r="114" spans="2:6" ht="15">
      <c r="B114" s="22">
        <f t="shared" si="4"/>
        <v>109</v>
      </c>
      <c r="C114" s="66">
        <f>'Registros Pluviómetro'!A117</f>
        <v>2008</v>
      </c>
      <c r="D114" s="66">
        <f>'Registros Pluviómetro'!O117</f>
        <v>0</v>
      </c>
      <c r="E114" s="67">
        <f>'Registros Pluviómetro'!N117</f>
        <v>0</v>
      </c>
      <c r="F114" s="73">
        <f t="shared" si="9"/>
        <v>0</v>
      </c>
    </row>
    <row r="115" spans="2:6" ht="15">
      <c r="B115" s="22">
        <f t="shared" si="4"/>
        <v>110</v>
      </c>
      <c r="C115" s="66">
        <f>'Registros Pluviómetro'!A118</f>
        <v>2009</v>
      </c>
      <c r="D115" s="66">
        <f>'Registros Pluviómetro'!O118</f>
        <v>0</v>
      </c>
      <c r="E115" s="67">
        <f>'Registros Pluviómetro'!N118</f>
        <v>0</v>
      </c>
      <c r="F115" s="73">
        <f t="shared" si="9"/>
        <v>0</v>
      </c>
    </row>
    <row r="116" spans="2:6" ht="15">
      <c r="B116" s="22">
        <f t="shared" si="4"/>
        <v>111</v>
      </c>
      <c r="C116" s="66">
        <f>'Registros Pluviómetro'!A119</f>
        <v>2010</v>
      </c>
      <c r="D116" s="66">
        <f>'Registros Pluviómetro'!O119</f>
        <v>0</v>
      </c>
      <c r="E116" s="67">
        <f>'Registros Pluviómetro'!N119</f>
        <v>0</v>
      </c>
      <c r="F116" s="73">
        <f t="shared" si="9"/>
        <v>0</v>
      </c>
    </row>
    <row r="117" spans="2:6" ht="15">
      <c r="B117" s="22">
        <f t="shared" si="4"/>
        <v>112</v>
      </c>
      <c r="C117" s="66">
        <f>'Registros Pluviómetro'!A120</f>
        <v>2011</v>
      </c>
      <c r="D117" s="66">
        <f>'Registros Pluviómetro'!O120</f>
        <v>0</v>
      </c>
      <c r="E117" s="67">
        <f>'Registros Pluviómetro'!N120</f>
        <v>0</v>
      </c>
      <c r="F117" s="73">
        <f t="shared" si="9"/>
        <v>0</v>
      </c>
    </row>
    <row r="118" spans="2:6" ht="15.75" thickBot="1">
      <c r="B118" s="23">
        <f t="shared" si="4"/>
        <v>113</v>
      </c>
      <c r="C118" s="68">
        <f>'Registros Pluviómetro'!A121</f>
        <v>2012</v>
      </c>
      <c r="D118" s="69">
        <f>'Registros Pluviómetro'!O121</f>
        <v>0</v>
      </c>
      <c r="E118" s="70">
        <f>'Registros Pluviómetro'!N121</f>
        <v>0</v>
      </c>
      <c r="F118" s="74">
        <f t="shared" si="9"/>
        <v>0</v>
      </c>
    </row>
    <row r="119" spans="2:6" ht="15.75" thickBot="1">
      <c r="B119" s="77">
        <f>COUNT(B6:B118)</f>
        <v>113</v>
      </c>
      <c r="D119" s="78" t="s">
        <v>20</v>
      </c>
      <c r="E119" s="75">
        <f>SUM(E6:E118)</f>
        <v>0</v>
      </c>
      <c r="F119" s="76">
        <f>SUM(F6:F118)</f>
        <v>0</v>
      </c>
    </row>
  </sheetData>
  <sheetProtection/>
  <mergeCells count="5">
    <mergeCell ref="B4:B5"/>
    <mergeCell ref="C4:C5"/>
    <mergeCell ref="E4:F4"/>
    <mergeCell ref="G87:J87"/>
    <mergeCell ref="K87:Q87"/>
  </mergeCells>
  <printOptions/>
  <pageMargins left="0.7" right="0.7" top="0.75" bottom="0.75" header="0.3" footer="0.3"/>
  <pageSetup orientation="portrait" paperSize="9"/>
  <legacyDrawing r:id="rId6"/>
  <oleObjects>
    <oleObject progId="Equation.3" shapeId="1412925" r:id="rId1"/>
    <oleObject progId="Equation.3" shapeId="1427580" r:id="rId2"/>
    <oleObject progId="Equation.3" shapeId="1427581" r:id="rId3"/>
    <oleObject progId="Equation.3" shapeId="1427582" r:id="rId4"/>
    <oleObject progId="Equation.3" shapeId="1473434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2:M24"/>
  <sheetViews>
    <sheetView zoomScalePageLayoutView="0" workbookViewId="0" topLeftCell="A1">
      <selection activeCell="D15" sqref="D15"/>
    </sheetView>
  </sheetViews>
  <sheetFormatPr defaultColWidth="11.421875" defaultRowHeight="15"/>
  <sheetData>
    <row r="2" spans="2:8" ht="15">
      <c r="B2" s="1" t="s">
        <v>65</v>
      </c>
      <c r="H2" s="2" t="s">
        <v>45</v>
      </c>
    </row>
    <row r="3" ht="15.75" thickBot="1"/>
    <row r="4" spans="2:11" ht="15">
      <c r="B4" s="157" t="s">
        <v>44</v>
      </c>
      <c r="C4" s="158"/>
      <c r="D4" s="158"/>
      <c r="E4" s="158"/>
      <c r="F4" s="158"/>
      <c r="G4" s="158"/>
      <c r="H4" s="158"/>
      <c r="I4" s="158"/>
      <c r="J4" s="158"/>
      <c r="K4" s="159"/>
    </row>
    <row r="5" spans="2:11" ht="15.75" thickBot="1">
      <c r="B5" s="118">
        <v>1</v>
      </c>
      <c r="C5" s="119">
        <v>2</v>
      </c>
      <c r="D5" s="119">
        <v>3</v>
      </c>
      <c r="E5" s="119">
        <v>4</v>
      </c>
      <c r="F5" s="119">
        <v>5</v>
      </c>
      <c r="G5" s="119">
        <v>6</v>
      </c>
      <c r="H5" s="119">
        <v>8</v>
      </c>
      <c r="I5" s="119">
        <v>12</v>
      </c>
      <c r="J5" s="119">
        <v>18</v>
      </c>
      <c r="K5" s="120">
        <v>24</v>
      </c>
    </row>
    <row r="6" spans="2:11" ht="15.75" thickBot="1">
      <c r="B6" s="121">
        <v>0.3</v>
      </c>
      <c r="C6" s="122">
        <v>0.39</v>
      </c>
      <c r="D6" s="122">
        <v>0.46</v>
      </c>
      <c r="E6" s="122">
        <v>0.52</v>
      </c>
      <c r="F6" s="122">
        <v>0.57</v>
      </c>
      <c r="G6" s="122">
        <v>0.61</v>
      </c>
      <c r="H6" s="122">
        <v>0.68</v>
      </c>
      <c r="I6" s="122">
        <v>0.8</v>
      </c>
      <c r="J6" s="122">
        <v>0.91</v>
      </c>
      <c r="K6" s="123">
        <v>1</v>
      </c>
    </row>
    <row r="10" spans="3:13" ht="15">
      <c r="C10" s="3"/>
      <c r="D10" s="3"/>
      <c r="E10" s="3"/>
      <c r="F10" s="3"/>
      <c r="G10" s="3"/>
      <c r="H10" s="3"/>
      <c r="I10" s="3"/>
      <c r="J10" s="3"/>
      <c r="K10" s="3"/>
      <c r="L10" s="4"/>
      <c r="M10" s="4"/>
    </row>
    <row r="11" spans="2:13" ht="15">
      <c r="B11" s="1" t="s">
        <v>66</v>
      </c>
      <c r="C11" s="3"/>
      <c r="D11" s="3"/>
      <c r="E11" s="3"/>
      <c r="F11" s="3"/>
      <c r="G11" s="3"/>
      <c r="H11" s="3"/>
      <c r="I11" s="3"/>
      <c r="J11" s="3"/>
      <c r="K11" s="3"/>
      <c r="L11" s="4"/>
      <c r="M11" s="4"/>
    </row>
    <row r="12" spans="2:13" ht="15.75" thickBot="1">
      <c r="B12" s="4"/>
      <c r="C12" s="5"/>
      <c r="D12" s="5"/>
      <c r="E12" s="5"/>
      <c r="F12" s="5"/>
      <c r="G12" s="5"/>
      <c r="H12" s="5"/>
      <c r="I12" s="5"/>
      <c r="J12" s="5"/>
      <c r="K12" s="5"/>
      <c r="L12" s="6"/>
      <c r="M12" s="4"/>
    </row>
    <row r="13" spans="2:13" ht="15" customHeight="1">
      <c r="B13" s="107" t="s">
        <v>46</v>
      </c>
      <c r="C13" s="160" t="s">
        <v>47</v>
      </c>
      <c r="D13" s="158" t="s">
        <v>67</v>
      </c>
      <c r="E13" s="158"/>
      <c r="F13" s="158"/>
      <c r="G13" s="158"/>
      <c r="H13" s="158"/>
      <c r="I13" s="158"/>
      <c r="J13" s="159"/>
      <c r="K13" s="8"/>
      <c r="L13" s="4"/>
      <c r="M13" s="4"/>
    </row>
    <row r="14" spans="2:13" ht="15.75" thickBot="1">
      <c r="B14" s="108" t="s">
        <v>48</v>
      </c>
      <c r="C14" s="161"/>
      <c r="D14" s="109">
        <v>2</v>
      </c>
      <c r="E14" s="110">
        <v>5</v>
      </c>
      <c r="F14" s="110">
        <v>10</v>
      </c>
      <c r="G14" s="110">
        <v>25</v>
      </c>
      <c r="H14" s="110">
        <v>50</v>
      </c>
      <c r="I14" s="110">
        <v>100</v>
      </c>
      <c r="J14" s="111" t="s">
        <v>49</v>
      </c>
      <c r="L14" s="4"/>
      <c r="M14" s="4"/>
    </row>
    <row r="15" spans="2:13" ht="15">
      <c r="B15" s="112">
        <v>24</v>
      </c>
      <c r="C15" s="115" t="s">
        <v>50</v>
      </c>
      <c r="D15" s="104">
        <f>'Precip. Máx. Probable'!$P$92*$K6</f>
        <v>0</v>
      </c>
      <c r="E15" s="99">
        <f>'Precip. Máx. Probable'!$P$93*$K6</f>
        <v>0</v>
      </c>
      <c r="F15" s="99">
        <f>'Precip. Máx. Probable'!$P$94*$K6</f>
        <v>0</v>
      </c>
      <c r="G15" s="99">
        <f>'Precip. Máx. Probable'!$P$95*$K6</f>
        <v>0</v>
      </c>
      <c r="H15" s="99">
        <f>'Precip. Máx. Probable'!$P$96*$K6</f>
        <v>0</v>
      </c>
      <c r="I15" s="99">
        <f>'Precip. Máx. Probable'!$P$97*$K6</f>
        <v>0</v>
      </c>
      <c r="J15" s="100">
        <f>'Precip. Máx. Probable'!$P$98*$K6</f>
        <v>0</v>
      </c>
      <c r="L15" s="4"/>
      <c r="M15" s="7"/>
    </row>
    <row r="16" spans="2:13" ht="15">
      <c r="B16" s="113">
        <v>18</v>
      </c>
      <c r="C16" s="116" t="s">
        <v>51</v>
      </c>
      <c r="D16" s="105">
        <f>'Precip. Máx. Probable'!$P$92*$J6</f>
        <v>0</v>
      </c>
      <c r="E16" s="98">
        <f>'Precip. Máx. Probable'!$P$93*$J6</f>
        <v>0</v>
      </c>
      <c r="F16" s="98">
        <f>'Precip. Máx. Probable'!$P$94*$J6</f>
        <v>0</v>
      </c>
      <c r="G16" s="98">
        <f>'Precip. Máx. Probable'!$P$95*$I6</f>
        <v>0</v>
      </c>
      <c r="H16" s="98">
        <f>'Precip. Máx. Probable'!$P$96*$J6</f>
        <v>0</v>
      </c>
      <c r="I16" s="98">
        <f>'Precip. Máx. Probable'!$P$97*$J6</f>
        <v>0</v>
      </c>
      <c r="J16" s="101">
        <f>'Precip. Máx. Probable'!$P$98*$J6</f>
        <v>0</v>
      </c>
      <c r="L16" s="4"/>
      <c r="M16" s="7"/>
    </row>
    <row r="17" spans="2:13" ht="15">
      <c r="B17" s="113">
        <v>12</v>
      </c>
      <c r="C17" s="116" t="s">
        <v>52</v>
      </c>
      <c r="D17" s="105">
        <f>'Precip. Máx. Probable'!$P$92*$I6</f>
        <v>0</v>
      </c>
      <c r="E17" s="98">
        <f>'Precip. Máx. Probable'!$P$93*$I6</f>
        <v>0</v>
      </c>
      <c r="F17" s="98">
        <f>'Precip. Máx. Probable'!$P$94*$I6</f>
        <v>0</v>
      </c>
      <c r="G17" s="98">
        <f>'Precip. Máx. Probable'!$P$95*$I6</f>
        <v>0</v>
      </c>
      <c r="H17" s="98">
        <f>'Precip. Máx. Probable'!$P$96*$I6</f>
        <v>0</v>
      </c>
      <c r="I17" s="98">
        <f>'Precip. Máx. Probable'!$P$97*$I6</f>
        <v>0</v>
      </c>
      <c r="J17" s="101">
        <f>'Precip. Máx. Probable'!$P$98*$I6</f>
        <v>0</v>
      </c>
      <c r="L17" s="4"/>
      <c r="M17" s="7"/>
    </row>
    <row r="18" spans="2:13" ht="15">
      <c r="B18" s="113">
        <v>8</v>
      </c>
      <c r="C18" s="116" t="s">
        <v>53</v>
      </c>
      <c r="D18" s="105">
        <f>'Precip. Máx. Probable'!$P$92*$H6</f>
        <v>0</v>
      </c>
      <c r="E18" s="98">
        <f>'Precip. Máx. Probable'!$P$93*$H6</f>
        <v>0</v>
      </c>
      <c r="F18" s="98">
        <f>'Precip. Máx. Probable'!$P$94*$H6</f>
        <v>0</v>
      </c>
      <c r="G18" s="98">
        <f>'Precip. Máx. Probable'!$P$95*$H6</f>
        <v>0</v>
      </c>
      <c r="H18" s="98">
        <f>'Precip. Máx. Probable'!$P$96*$H6</f>
        <v>0</v>
      </c>
      <c r="I18" s="98">
        <f>'Precip. Máx. Probable'!$P$97*$H6</f>
        <v>0</v>
      </c>
      <c r="J18" s="101">
        <f>'Precip. Máx. Probable'!$P$98*$H6</f>
        <v>0</v>
      </c>
      <c r="L18" s="4"/>
      <c r="M18" s="7"/>
    </row>
    <row r="19" spans="2:13" ht="15">
      <c r="B19" s="113">
        <v>6</v>
      </c>
      <c r="C19" s="116" t="s">
        <v>54</v>
      </c>
      <c r="D19" s="105">
        <f>'Precip. Máx. Probable'!$P$92*$G6</f>
        <v>0</v>
      </c>
      <c r="E19" s="98">
        <f>'Precip. Máx. Probable'!$P$93*$G6</f>
        <v>0</v>
      </c>
      <c r="F19" s="98">
        <f>'Precip. Máx. Probable'!$P$94*$G6</f>
        <v>0</v>
      </c>
      <c r="G19" s="98">
        <f>'Precip. Máx. Probable'!$P$95*$G6</f>
        <v>0</v>
      </c>
      <c r="H19" s="98">
        <f>'Precip. Máx. Probable'!$P$96*$G6</f>
        <v>0</v>
      </c>
      <c r="I19" s="98">
        <f>'Precip. Máx. Probable'!$P$97*$G6</f>
        <v>0</v>
      </c>
      <c r="J19" s="101">
        <f>'Precip. Máx. Probable'!$P$98*$G6</f>
        <v>0</v>
      </c>
      <c r="L19" s="4"/>
      <c r="M19" s="7"/>
    </row>
    <row r="20" spans="2:13" ht="15">
      <c r="B20" s="113">
        <v>5</v>
      </c>
      <c r="C20" s="116" t="s">
        <v>55</v>
      </c>
      <c r="D20" s="105">
        <f>'Precip. Máx. Probable'!$P$92*$F6</f>
        <v>0</v>
      </c>
      <c r="E20" s="98">
        <f>'Precip. Máx. Probable'!$P$93*$F6</f>
        <v>0</v>
      </c>
      <c r="F20" s="98">
        <f>'Precip. Máx. Probable'!$P$94*$F6</f>
        <v>0</v>
      </c>
      <c r="G20" s="98">
        <f>'Precip. Máx. Probable'!$P$95*$F6</f>
        <v>0</v>
      </c>
      <c r="H20" s="98">
        <f>'Precip. Máx. Probable'!$P$96*$F6</f>
        <v>0</v>
      </c>
      <c r="I20" s="98">
        <f>'Precip. Máx. Probable'!$P$97*$F6</f>
        <v>0</v>
      </c>
      <c r="J20" s="101">
        <f>'Precip. Máx. Probable'!$P$98*$F6</f>
        <v>0</v>
      </c>
      <c r="L20" s="4"/>
      <c r="M20" s="7"/>
    </row>
    <row r="21" spans="2:13" ht="15">
      <c r="B21" s="113">
        <v>4</v>
      </c>
      <c r="C21" s="116" t="s">
        <v>56</v>
      </c>
      <c r="D21" s="105">
        <f>'Precip. Máx. Probable'!$P$92*$E6</f>
        <v>0</v>
      </c>
      <c r="E21" s="98">
        <f>'Precip. Máx. Probable'!$P$93*$E6</f>
        <v>0</v>
      </c>
      <c r="F21" s="98">
        <f>'Precip. Máx. Probable'!$P$94*$E6</f>
        <v>0</v>
      </c>
      <c r="G21" s="98">
        <f>'Precip. Máx. Probable'!$P$95*$E6</f>
        <v>0</v>
      </c>
      <c r="H21" s="98">
        <f>'Precip. Máx. Probable'!$P$96*$E6</f>
        <v>0</v>
      </c>
      <c r="I21" s="98">
        <f>'Precip. Máx. Probable'!$P$97*$E6</f>
        <v>0</v>
      </c>
      <c r="J21" s="101">
        <f>'Precip. Máx. Probable'!$P$98*$E6</f>
        <v>0</v>
      </c>
      <c r="L21" s="4"/>
      <c r="M21" s="7"/>
    </row>
    <row r="22" spans="2:13" ht="15">
      <c r="B22" s="113">
        <v>3</v>
      </c>
      <c r="C22" s="116" t="s">
        <v>57</v>
      </c>
      <c r="D22" s="105">
        <f>'Precip. Máx. Probable'!$P$92*$D6</f>
        <v>0</v>
      </c>
      <c r="E22" s="98">
        <f>'Precip. Máx. Probable'!$P$93*$D6</f>
        <v>0</v>
      </c>
      <c r="F22" s="98">
        <f>'Precip. Máx. Probable'!$P$94*$D6</f>
        <v>0</v>
      </c>
      <c r="G22" s="98">
        <f>'Precip. Máx. Probable'!$P$95*$D6</f>
        <v>0</v>
      </c>
      <c r="H22" s="98">
        <f>'Precip. Máx. Probable'!$P$96*$D6</f>
        <v>0</v>
      </c>
      <c r="I22" s="98">
        <f>'Precip. Máx. Probable'!$P$97*$D6</f>
        <v>0</v>
      </c>
      <c r="J22" s="101">
        <f>'Precip. Máx. Probable'!$P$98*$D6</f>
        <v>0</v>
      </c>
      <c r="L22" s="4"/>
      <c r="M22" s="7"/>
    </row>
    <row r="23" spans="2:13" ht="15">
      <c r="B23" s="113">
        <v>2</v>
      </c>
      <c r="C23" s="116" t="s">
        <v>58</v>
      </c>
      <c r="D23" s="105">
        <f>'Precip. Máx. Probable'!$P$92*$C6</f>
        <v>0</v>
      </c>
      <c r="E23" s="98">
        <f>'Precip. Máx. Probable'!$P$93*$C6</f>
        <v>0</v>
      </c>
      <c r="F23" s="98">
        <f>'Precip. Máx. Probable'!$P$94*$C6</f>
        <v>0</v>
      </c>
      <c r="G23" s="98">
        <f>'Precip. Máx. Probable'!$P$95*$C6</f>
        <v>0</v>
      </c>
      <c r="H23" s="98">
        <f>'Precip. Máx. Probable'!$P$96*$C6</f>
        <v>0</v>
      </c>
      <c r="I23" s="98">
        <f>'Precip. Máx. Probable'!$P$97*$C6</f>
        <v>0</v>
      </c>
      <c r="J23" s="101">
        <f>'Precip. Máx. Probable'!$P$98*$C6</f>
        <v>0</v>
      </c>
      <c r="L23" s="4"/>
      <c r="M23" s="7"/>
    </row>
    <row r="24" spans="2:13" ht="15.75" thickBot="1">
      <c r="B24" s="114">
        <v>1</v>
      </c>
      <c r="C24" s="117" t="s">
        <v>59</v>
      </c>
      <c r="D24" s="106">
        <f>'Precip. Máx. Probable'!$P$92*$B6</f>
        <v>0</v>
      </c>
      <c r="E24" s="102">
        <f>'Precip. Máx. Probable'!$P$93*$B6</f>
        <v>0</v>
      </c>
      <c r="F24" s="102">
        <f>'Precip. Máx. Probable'!$P$94*$B6</f>
        <v>0</v>
      </c>
      <c r="G24" s="102">
        <f>'Precip. Máx. Probable'!$P$95*$B6</f>
        <v>0</v>
      </c>
      <c r="H24" s="102">
        <f>'Precip. Máx. Probable'!$P$96*$B6</f>
        <v>0</v>
      </c>
      <c r="I24" s="102">
        <f>'Precip. Máx. Probable'!$P$97*$B6</f>
        <v>0</v>
      </c>
      <c r="J24" s="103">
        <f>'Precip. Máx. Probable'!$P$98*$B6</f>
        <v>0</v>
      </c>
      <c r="L24" s="4"/>
      <c r="M24" s="7"/>
    </row>
  </sheetData>
  <sheetProtection/>
  <mergeCells count="3">
    <mergeCell ref="B4:K4"/>
    <mergeCell ref="D13:J13"/>
    <mergeCell ref="C13:C1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J23"/>
  <sheetViews>
    <sheetView zoomScalePageLayoutView="0" workbookViewId="0" topLeftCell="A1">
      <selection activeCell="D28" sqref="D28"/>
    </sheetView>
  </sheetViews>
  <sheetFormatPr defaultColWidth="11.421875" defaultRowHeight="15"/>
  <sheetData>
    <row r="2" ht="15">
      <c r="B2" s="1" t="s">
        <v>72</v>
      </c>
    </row>
    <row r="5" ht="15.75" thickBot="1"/>
    <row r="6" spans="2:10" ht="15">
      <c r="B6" s="162" t="s">
        <v>68</v>
      </c>
      <c r="C6" s="163"/>
      <c r="D6" s="158" t="s">
        <v>69</v>
      </c>
      <c r="E6" s="158"/>
      <c r="F6" s="158"/>
      <c r="G6" s="158"/>
      <c r="H6" s="158"/>
      <c r="I6" s="158"/>
      <c r="J6" s="159"/>
    </row>
    <row r="7" spans="2:10" ht="15.75" thickBot="1">
      <c r="B7" s="164" t="s">
        <v>70</v>
      </c>
      <c r="C7" s="165" t="s">
        <v>71</v>
      </c>
      <c r="D7" s="109">
        <v>2</v>
      </c>
      <c r="E7" s="110">
        <v>5</v>
      </c>
      <c r="F7" s="110">
        <v>10</v>
      </c>
      <c r="G7" s="110">
        <v>25</v>
      </c>
      <c r="H7" s="110">
        <v>50</v>
      </c>
      <c r="I7" s="110">
        <v>100</v>
      </c>
      <c r="J7" s="111" t="s">
        <v>49</v>
      </c>
    </row>
    <row r="8" spans="2:10" ht="15">
      <c r="B8" s="166">
        <v>24</v>
      </c>
      <c r="C8" s="167">
        <f aca="true" t="shared" si="0" ref="C8:C17">B8*60</f>
        <v>1440</v>
      </c>
      <c r="D8" s="104">
        <f>'Tabla Pd'!D15/$B8</f>
        <v>0</v>
      </c>
      <c r="E8" s="99">
        <f>'Tabla Pd'!E15/$B8</f>
        <v>0</v>
      </c>
      <c r="F8" s="99">
        <f>'Tabla Pd'!F15/$B8</f>
        <v>0</v>
      </c>
      <c r="G8" s="99">
        <f>'Tabla Pd'!G15/$B8</f>
        <v>0</v>
      </c>
      <c r="H8" s="99">
        <f>'Tabla Pd'!H15/$B8</f>
        <v>0</v>
      </c>
      <c r="I8" s="99">
        <f>'Tabla Pd'!I15/$B8</f>
        <v>0</v>
      </c>
      <c r="J8" s="100">
        <f>'Tabla Pd'!J15/$B8</f>
        <v>0</v>
      </c>
    </row>
    <row r="9" spans="2:10" ht="15">
      <c r="B9" s="168">
        <v>18</v>
      </c>
      <c r="C9" s="169">
        <f t="shared" si="0"/>
        <v>1080</v>
      </c>
      <c r="D9" s="105">
        <f>'Tabla Pd'!D16/$B9</f>
        <v>0</v>
      </c>
      <c r="E9" s="98">
        <f>'Tabla Pd'!E16/$B9</f>
        <v>0</v>
      </c>
      <c r="F9" s="98">
        <f>'Tabla Pd'!F16/$B9</f>
        <v>0</v>
      </c>
      <c r="G9" s="98">
        <f>'Tabla Pd'!G16/$B9</f>
        <v>0</v>
      </c>
      <c r="H9" s="98">
        <f>'Tabla Pd'!H16/$B9</f>
        <v>0</v>
      </c>
      <c r="I9" s="98">
        <f>'Tabla Pd'!I16/$B9</f>
        <v>0</v>
      </c>
      <c r="J9" s="101">
        <f>'Tabla Pd'!J16/$B9</f>
        <v>0</v>
      </c>
    </row>
    <row r="10" spans="2:10" ht="15">
      <c r="B10" s="168">
        <v>12</v>
      </c>
      <c r="C10" s="169">
        <f t="shared" si="0"/>
        <v>720</v>
      </c>
      <c r="D10" s="105">
        <f>'Tabla Pd'!D17/$B10</f>
        <v>0</v>
      </c>
      <c r="E10" s="98">
        <f>'Tabla Pd'!E17/$B10</f>
        <v>0</v>
      </c>
      <c r="F10" s="98">
        <f>'Tabla Pd'!F17/$B10</f>
        <v>0</v>
      </c>
      <c r="G10" s="98">
        <f>'Tabla Pd'!G17/$B10</f>
        <v>0</v>
      </c>
      <c r="H10" s="98">
        <f>'Tabla Pd'!H17/$B10</f>
        <v>0</v>
      </c>
      <c r="I10" s="98">
        <f>'Tabla Pd'!I17/$B10</f>
        <v>0</v>
      </c>
      <c r="J10" s="101">
        <f>'Tabla Pd'!J17/$B10</f>
        <v>0</v>
      </c>
    </row>
    <row r="11" spans="2:10" ht="15">
      <c r="B11" s="168">
        <v>8</v>
      </c>
      <c r="C11" s="169">
        <f t="shared" si="0"/>
        <v>480</v>
      </c>
      <c r="D11" s="105">
        <f>'Tabla Pd'!D18/$B11</f>
        <v>0</v>
      </c>
      <c r="E11" s="98">
        <f>'Tabla Pd'!E18/$B11</f>
        <v>0</v>
      </c>
      <c r="F11" s="98">
        <f>'Tabla Pd'!F18/$B11</f>
        <v>0</v>
      </c>
      <c r="G11" s="98">
        <f>'Tabla Pd'!G18/$B11</f>
        <v>0</v>
      </c>
      <c r="H11" s="98">
        <f>'Tabla Pd'!H18/$B11</f>
        <v>0</v>
      </c>
      <c r="I11" s="98">
        <f>'Tabla Pd'!I18/$B11</f>
        <v>0</v>
      </c>
      <c r="J11" s="101">
        <f>'Tabla Pd'!J18/$B11</f>
        <v>0</v>
      </c>
    </row>
    <row r="12" spans="2:10" ht="15">
      <c r="B12" s="168">
        <v>6</v>
      </c>
      <c r="C12" s="169">
        <f t="shared" si="0"/>
        <v>360</v>
      </c>
      <c r="D12" s="105">
        <f>'Tabla Pd'!D19/$B12</f>
        <v>0</v>
      </c>
      <c r="E12" s="98">
        <f>'Tabla Pd'!E19/$B12</f>
        <v>0</v>
      </c>
      <c r="F12" s="98">
        <f>'Tabla Pd'!F19/$B12</f>
        <v>0</v>
      </c>
      <c r="G12" s="98">
        <f>'Tabla Pd'!G19/$B12</f>
        <v>0</v>
      </c>
      <c r="H12" s="98">
        <f>'Tabla Pd'!H19/$B12</f>
        <v>0</v>
      </c>
      <c r="I12" s="98">
        <f>'Tabla Pd'!I19/$B12</f>
        <v>0</v>
      </c>
      <c r="J12" s="101">
        <f>'Tabla Pd'!J19/$B12</f>
        <v>0</v>
      </c>
    </row>
    <row r="13" spans="2:10" ht="15">
      <c r="B13" s="168">
        <v>5</v>
      </c>
      <c r="C13" s="169">
        <f t="shared" si="0"/>
        <v>300</v>
      </c>
      <c r="D13" s="105">
        <f>'Tabla Pd'!D20/$B13</f>
        <v>0</v>
      </c>
      <c r="E13" s="98">
        <f>'Tabla Pd'!E20/$B13</f>
        <v>0</v>
      </c>
      <c r="F13" s="98">
        <f>'Tabla Pd'!F20/$B13</f>
        <v>0</v>
      </c>
      <c r="G13" s="98">
        <f>'Tabla Pd'!G20/$B13</f>
        <v>0</v>
      </c>
      <c r="H13" s="98">
        <f>'Tabla Pd'!H20/$B13</f>
        <v>0</v>
      </c>
      <c r="I13" s="98">
        <f>'Tabla Pd'!I20/$B13</f>
        <v>0</v>
      </c>
      <c r="J13" s="101">
        <f>'Tabla Pd'!J20/$B13</f>
        <v>0</v>
      </c>
    </row>
    <row r="14" spans="2:10" ht="15">
      <c r="B14" s="168">
        <v>4</v>
      </c>
      <c r="C14" s="169">
        <f t="shared" si="0"/>
        <v>240</v>
      </c>
      <c r="D14" s="105">
        <f>'Tabla Pd'!D21/$B14</f>
        <v>0</v>
      </c>
      <c r="E14" s="98">
        <f>'Tabla Pd'!E21/$B14</f>
        <v>0</v>
      </c>
      <c r="F14" s="98">
        <f>'Tabla Pd'!F21/$B14</f>
        <v>0</v>
      </c>
      <c r="G14" s="98">
        <f>'Tabla Pd'!G21/$B14</f>
        <v>0</v>
      </c>
      <c r="H14" s="98">
        <f>'Tabla Pd'!H21/$B14</f>
        <v>0</v>
      </c>
      <c r="I14" s="98">
        <f>'Tabla Pd'!I21/$B14</f>
        <v>0</v>
      </c>
      <c r="J14" s="101">
        <f>'Tabla Pd'!J21/$B14</f>
        <v>0</v>
      </c>
    </row>
    <row r="15" spans="2:10" ht="15">
      <c r="B15" s="168">
        <v>3</v>
      </c>
      <c r="C15" s="169">
        <f t="shared" si="0"/>
        <v>180</v>
      </c>
      <c r="D15" s="105">
        <f>'Tabla Pd'!D22/$B15</f>
        <v>0</v>
      </c>
      <c r="E15" s="98">
        <f>'Tabla Pd'!E22/$B15</f>
        <v>0</v>
      </c>
      <c r="F15" s="98">
        <f>'Tabla Pd'!F22/$B15</f>
        <v>0</v>
      </c>
      <c r="G15" s="98">
        <f>'Tabla Pd'!G22/$B15</f>
        <v>0</v>
      </c>
      <c r="H15" s="98">
        <f>'Tabla Pd'!H22/$B15</f>
        <v>0</v>
      </c>
      <c r="I15" s="98">
        <f>'Tabla Pd'!I22/$B15</f>
        <v>0</v>
      </c>
      <c r="J15" s="101">
        <f>'Tabla Pd'!J22/$B15</f>
        <v>0</v>
      </c>
    </row>
    <row r="16" spans="2:10" ht="15">
      <c r="B16" s="168">
        <v>2</v>
      </c>
      <c r="C16" s="169">
        <f t="shared" si="0"/>
        <v>120</v>
      </c>
      <c r="D16" s="105">
        <f>'Tabla Pd'!D23/$B16</f>
        <v>0</v>
      </c>
      <c r="E16" s="98">
        <f>'Tabla Pd'!E23/$B16</f>
        <v>0</v>
      </c>
      <c r="F16" s="98">
        <f>'Tabla Pd'!F23/$B16</f>
        <v>0</v>
      </c>
      <c r="G16" s="98">
        <f>'Tabla Pd'!G23/$B16</f>
        <v>0</v>
      </c>
      <c r="H16" s="98">
        <f>'Tabla Pd'!H23/$B16</f>
        <v>0</v>
      </c>
      <c r="I16" s="98">
        <f>'Tabla Pd'!I23/$B16</f>
        <v>0</v>
      </c>
      <c r="J16" s="101">
        <f>'Tabla Pd'!J23/$B16</f>
        <v>0</v>
      </c>
    </row>
    <row r="17" spans="2:10" ht="15.75" thickBot="1">
      <c r="B17" s="170">
        <v>1</v>
      </c>
      <c r="C17" s="171">
        <f t="shared" si="0"/>
        <v>60</v>
      </c>
      <c r="D17" s="106">
        <f>'Tabla Pd'!D24/$B17</f>
        <v>0</v>
      </c>
      <c r="E17" s="102">
        <f>'Tabla Pd'!E24/$B17</f>
        <v>0</v>
      </c>
      <c r="F17" s="102">
        <f>'Tabla Pd'!F24/$B17</f>
        <v>0</v>
      </c>
      <c r="G17" s="102">
        <f>'Tabla Pd'!G24/$B17</f>
        <v>0</v>
      </c>
      <c r="H17" s="102">
        <f>'Tabla Pd'!H24/$B17</f>
        <v>0</v>
      </c>
      <c r="I17" s="102">
        <f>'Tabla Pd'!I24/$B17</f>
        <v>0</v>
      </c>
      <c r="J17" s="103">
        <f>'Tabla Pd'!J24/$B17</f>
        <v>0</v>
      </c>
    </row>
    <row r="22" spans="3:10" ht="15">
      <c r="C22" s="3"/>
      <c r="D22" s="3"/>
      <c r="E22" s="3"/>
      <c r="F22" s="3"/>
      <c r="G22" s="3"/>
      <c r="H22" s="3"/>
      <c r="I22" s="3"/>
      <c r="J22" s="3"/>
    </row>
    <row r="23" spans="2:10" ht="15">
      <c r="B23" s="5"/>
      <c r="C23" s="5"/>
      <c r="D23" s="5"/>
      <c r="E23" s="5"/>
      <c r="F23" s="5"/>
      <c r="G23" s="5"/>
      <c r="H23" s="5"/>
      <c r="I23" s="5"/>
      <c r="J23" s="5"/>
    </row>
  </sheetData>
  <sheetProtection/>
  <mergeCells count="2">
    <mergeCell ref="B6:C6"/>
    <mergeCell ref="D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</dc:creator>
  <cp:keywords/>
  <dc:description/>
  <cp:lastModifiedBy>Usuario</cp:lastModifiedBy>
  <dcterms:created xsi:type="dcterms:W3CDTF">2013-07-19T18:17:23Z</dcterms:created>
  <dcterms:modified xsi:type="dcterms:W3CDTF">2013-11-11T10:06:29Z</dcterms:modified>
  <cp:category/>
  <cp:version/>
  <cp:contentType/>
  <cp:contentStatus/>
</cp:coreProperties>
</file>